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ndreaa.miranda\Desktop\"/>
    </mc:Choice>
  </mc:AlternateContent>
  <bookViews>
    <workbookView xWindow="0" yWindow="0" windowWidth="21570" windowHeight="7485"/>
  </bookViews>
  <sheets>
    <sheet name="Criterios_Distritos" sheetId="1" r:id="rId1"/>
    <sheet name="Hoja1" sheetId="3" state="hidden" r:id="rId2"/>
    <sheet name="Hoja2" sheetId="2" state="hidden" r:id="rId3"/>
    <sheet name="Hoja3" sheetId="4" state="hidden" r:id="rId4"/>
    <sheet name="Hoja4" sheetId="5" state="hidden" r:id="rId5"/>
  </sheets>
  <externalReferences>
    <externalReference r:id="rId6"/>
  </externalReferences>
  <definedNames>
    <definedName name="_xlnm._FilterDatabase" localSheetId="0" hidden="1">Criterios_Distritos!$A$4:$AG$230</definedName>
    <definedName name="_xlnm._FilterDatabase" localSheetId="1" hidden="1">Hoja1!$A$1:$M$1412</definedName>
    <definedName name="_xlcn.WorksheetConnection_Criterios_DistritosA6AG230" hidden="1">Criterios_Distritos!$A$6:$AF$230</definedName>
  </definedNames>
  <calcPr calcId="162913"/>
  <pivotCaches>
    <pivotCache cacheId="1" r:id="rId7"/>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Rango" name="Rango" connection="WorksheetConnection_Criterios_Distritos!$A$6:$AG$230"/>
        </x15:modelTables>
      </x15:dataModel>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235" i="1" l="1"/>
  <c r="O232" i="1"/>
  <c r="I236" i="1" l="1"/>
  <c r="I235" i="1"/>
  <c r="J233" i="1"/>
  <c r="J236" i="1" s="1"/>
  <c r="M234" i="1"/>
  <c r="G235" i="1" l="1"/>
  <c r="F236" i="1" s="1"/>
  <c r="AB227" i="1"/>
  <c r="AB225" i="1"/>
  <c r="AB226" i="1"/>
  <c r="AB224" i="1"/>
  <c r="AB219" i="1"/>
  <c r="AB217" i="1"/>
  <c r="AB222" i="1"/>
  <c r="AB223" i="1"/>
  <c r="AB215" i="1"/>
  <c r="AB218" i="1"/>
  <c r="AB216" i="1"/>
  <c r="AB199" i="1"/>
  <c r="AB188" i="1"/>
  <c r="AB184" i="1"/>
  <c r="AB175" i="1"/>
  <c r="AB177" i="1"/>
  <c r="AB180" i="1"/>
  <c r="AB174" i="1"/>
  <c r="AB178" i="1"/>
  <c r="AB183" i="1"/>
  <c r="AB176" i="1"/>
  <c r="AB182" i="1"/>
  <c r="AB179" i="1"/>
  <c r="AC227" i="1"/>
  <c r="AC225" i="1"/>
  <c r="AC226" i="1"/>
  <c r="AC224" i="1"/>
  <c r="AC219" i="1"/>
  <c r="AC217" i="1"/>
  <c r="AC222" i="1"/>
  <c r="AC223" i="1"/>
  <c r="AC215" i="1"/>
  <c r="AC218" i="1"/>
  <c r="AC216" i="1"/>
  <c r="AC199" i="1"/>
  <c r="AC188" i="1"/>
  <c r="AC184" i="1"/>
  <c r="AC175" i="1"/>
  <c r="AC177" i="1"/>
  <c r="AC180" i="1"/>
  <c r="AC174" i="1"/>
  <c r="AC178" i="1"/>
  <c r="AC183" i="1"/>
  <c r="AC176" i="1"/>
  <c r="AC182" i="1"/>
  <c r="AC179" i="1"/>
  <c r="AC158" i="1"/>
  <c r="AC69" i="1"/>
  <c r="AC58" i="1"/>
  <c r="AC57" i="1"/>
  <c r="AC54" i="1"/>
  <c r="AC53" i="1"/>
  <c r="AB158" i="1"/>
  <c r="AB38" i="1"/>
  <c r="AB46" i="1"/>
  <c r="AB45" i="1"/>
  <c r="AD47" i="1"/>
  <c r="AA3" i="1"/>
  <c r="AD213" i="1"/>
  <c r="AD181" i="1"/>
  <c r="AD173" i="1"/>
  <c r="AD169" i="1"/>
  <c r="AD103" i="1"/>
  <c r="AD66" i="1"/>
  <c r="AD63" i="1"/>
  <c r="AD52" i="1"/>
  <c r="AD48" i="1"/>
  <c r="L236" i="1"/>
  <c r="L235" i="1"/>
  <c r="U13" i="1"/>
  <c r="U23" i="1"/>
  <c r="U70" i="1"/>
  <c r="U57" i="1"/>
  <c r="U226" i="1"/>
  <c r="U103" i="1"/>
  <c r="U101" i="1"/>
  <c r="U137" i="1"/>
  <c r="U63" i="1"/>
  <c r="U62" i="1"/>
  <c r="U17" i="1"/>
  <c r="U33" i="1"/>
  <c r="U52" i="1"/>
  <c r="U18" i="1"/>
  <c r="U14" i="1"/>
  <c r="U20" i="1"/>
  <c r="U38" i="1"/>
  <c r="U188" i="1"/>
  <c r="U139" i="1"/>
  <c r="U58" i="1"/>
  <c r="U47" i="1"/>
  <c r="U169" i="1"/>
  <c r="U66" i="1"/>
  <c r="U151" i="1"/>
  <c r="U225" i="1"/>
  <c r="U34" i="1"/>
  <c r="U49" i="1"/>
  <c r="U181" i="1"/>
  <c r="U25" i="1"/>
  <c r="U55" i="1"/>
  <c r="U173" i="1"/>
  <c r="U19" i="1"/>
  <c r="U29" i="1"/>
  <c r="U46" i="1"/>
  <c r="U113" i="1"/>
  <c r="U199" i="1"/>
  <c r="U53" i="1"/>
  <c r="U15" i="1"/>
  <c r="U213" i="1"/>
  <c r="U32" i="1"/>
  <c r="U39" i="1"/>
  <c r="U54" i="1"/>
  <c r="U24" i="1"/>
  <c r="U7" i="1"/>
  <c r="U73" i="1"/>
  <c r="U45" i="1"/>
  <c r="U131" i="1"/>
  <c r="U174" i="1"/>
  <c r="U178" i="1"/>
  <c r="U69" i="1"/>
  <c r="U41" i="1"/>
  <c r="U184" i="1"/>
  <c r="U158" i="1"/>
  <c r="U179" i="1"/>
  <c r="U51" i="1"/>
  <c r="U170" i="1"/>
  <c r="U12" i="1"/>
  <c r="U215" i="1"/>
  <c r="U177" i="1"/>
  <c r="U67" i="1"/>
  <c r="U171" i="1"/>
  <c r="U48" i="1"/>
  <c r="U61" i="1"/>
  <c r="U26" i="1"/>
  <c r="U183" i="1"/>
  <c r="U157" i="1"/>
  <c r="U84" i="1"/>
  <c r="U31" i="1"/>
  <c r="U21" i="1"/>
  <c r="U223" i="1"/>
  <c r="U90" i="1"/>
  <c r="U9" i="1"/>
  <c r="U216" i="1"/>
  <c r="U27" i="1"/>
  <c r="U182" i="1"/>
  <c r="U176" i="1"/>
  <c r="U146" i="1"/>
  <c r="U22" i="1"/>
  <c r="U222" i="1"/>
  <c r="U218" i="1"/>
  <c r="U68" i="1"/>
  <c r="U35" i="1"/>
  <c r="U164" i="1"/>
  <c r="U106" i="1"/>
  <c r="U30" i="1"/>
  <c r="U167" i="1"/>
  <c r="U219" i="1"/>
  <c r="U108" i="1"/>
  <c r="U180" i="1"/>
  <c r="U122" i="1"/>
  <c r="U72" i="1"/>
  <c r="U175" i="1"/>
  <c r="U109" i="1"/>
  <c r="U165" i="1"/>
  <c r="U217" i="1"/>
  <c r="U159" i="1"/>
  <c r="U224" i="1"/>
  <c r="R13" i="1"/>
  <c r="R23" i="1"/>
  <c r="R70" i="1"/>
  <c r="R57" i="1"/>
  <c r="R226" i="1"/>
  <c r="R103" i="1"/>
  <c r="R101" i="1"/>
  <c r="R137" i="1"/>
  <c r="R63" i="1"/>
  <c r="R62" i="1"/>
  <c r="R17" i="1"/>
  <c r="R33" i="1"/>
  <c r="R52" i="1"/>
  <c r="R18" i="1"/>
  <c r="R14" i="1"/>
  <c r="R20" i="1"/>
  <c r="R38" i="1"/>
  <c r="R188" i="1"/>
  <c r="R139" i="1"/>
  <c r="R58" i="1"/>
  <c r="R47" i="1"/>
  <c r="R169" i="1"/>
  <c r="R66" i="1"/>
  <c r="R151" i="1"/>
  <c r="R225" i="1"/>
  <c r="R34" i="1"/>
  <c r="R49" i="1"/>
  <c r="R181" i="1"/>
  <c r="R25" i="1"/>
  <c r="R55" i="1"/>
  <c r="R173" i="1"/>
  <c r="R19" i="1"/>
  <c r="R29" i="1"/>
  <c r="R46" i="1"/>
  <c r="R113" i="1"/>
  <c r="R199" i="1"/>
  <c r="R53" i="1"/>
  <c r="R15" i="1"/>
  <c r="R213" i="1"/>
  <c r="R32" i="1"/>
  <c r="R39" i="1"/>
  <c r="R54" i="1"/>
  <c r="R24" i="1"/>
  <c r="R7" i="1"/>
  <c r="R73" i="1"/>
  <c r="R45" i="1"/>
  <c r="R131" i="1"/>
  <c r="R174" i="1"/>
  <c r="R178" i="1"/>
  <c r="R69" i="1"/>
  <c r="R41" i="1"/>
  <c r="R184" i="1"/>
  <c r="R158" i="1"/>
  <c r="R179" i="1"/>
  <c r="R51" i="1"/>
  <c r="R170" i="1"/>
  <c r="R12" i="1"/>
  <c r="R215" i="1"/>
  <c r="R177" i="1"/>
  <c r="R67" i="1"/>
  <c r="R171" i="1"/>
  <c r="R48" i="1"/>
  <c r="R61" i="1"/>
  <c r="R26" i="1"/>
  <c r="R183" i="1"/>
  <c r="R157" i="1"/>
  <c r="R84" i="1"/>
  <c r="R31" i="1"/>
  <c r="R21" i="1"/>
  <c r="R223" i="1"/>
  <c r="R90" i="1"/>
  <c r="R9" i="1"/>
  <c r="R216" i="1"/>
  <c r="R27" i="1"/>
  <c r="R182" i="1"/>
  <c r="R176" i="1"/>
  <c r="R146" i="1"/>
  <c r="R22" i="1"/>
  <c r="R222" i="1"/>
  <c r="R218" i="1"/>
  <c r="R68" i="1"/>
  <c r="R35" i="1"/>
  <c r="R164" i="1"/>
  <c r="R106" i="1"/>
  <c r="R30" i="1"/>
  <c r="R167" i="1"/>
  <c r="R219" i="1"/>
  <c r="R108" i="1"/>
  <c r="R180" i="1"/>
  <c r="R122" i="1"/>
  <c r="R72" i="1"/>
  <c r="R175" i="1"/>
  <c r="R109" i="1"/>
  <c r="R165" i="1"/>
  <c r="R217" i="1"/>
  <c r="R159" i="1"/>
  <c r="R224" i="1"/>
  <c r="J245" i="1"/>
  <c r="J244" i="1"/>
  <c r="I245" i="1" s="1"/>
  <c r="J243" i="1"/>
  <c r="I244" i="1" s="1"/>
  <c r="I243" i="1"/>
  <c r="P234" i="1"/>
  <c r="O235" i="1" s="1"/>
  <c r="I233" i="1"/>
  <c r="I234" i="1" s="1"/>
  <c r="P233" i="1"/>
  <c r="P236" i="1" s="1"/>
  <c r="O233" i="1"/>
  <c r="O234" i="1" s="1"/>
  <c r="L233" i="1"/>
  <c r="L234" i="1" s="1"/>
  <c r="M233" i="1"/>
  <c r="M236" i="1" s="1"/>
  <c r="P235" i="1"/>
  <c r="O236" i="1" s="1"/>
  <c r="R232" i="1"/>
  <c r="U232" i="1"/>
  <c r="L232" i="1"/>
  <c r="I232" i="1"/>
  <c r="F232" i="1"/>
  <c r="F233" i="1"/>
  <c r="F234" i="1" s="1"/>
  <c r="G233" i="1"/>
  <c r="G236" i="1" s="1"/>
  <c r="G234" i="1"/>
  <c r="F235" i="1" s="1"/>
  <c r="S235" i="1" l="1"/>
  <c r="R236" i="1" s="1"/>
  <c r="S52" i="1" s="1"/>
  <c r="T52" i="1" s="1"/>
  <c r="V235" i="1"/>
  <c r="U236" i="1" s="1"/>
  <c r="V45" i="1" s="1"/>
  <c r="W45" i="1" s="1"/>
  <c r="G98" i="1"/>
  <c r="H98" i="1" s="1"/>
  <c r="G34" i="1"/>
  <c r="H34" i="1" s="1"/>
  <c r="G114" i="1"/>
  <c r="H114" i="1" s="1"/>
  <c r="G33" i="1"/>
  <c r="H33" i="1" s="1"/>
  <c r="G70" i="1"/>
  <c r="H70" i="1" s="1"/>
  <c r="G136" i="1"/>
  <c r="H136" i="1" s="1"/>
  <c r="G23" i="1"/>
  <c r="H23" i="1" s="1"/>
  <c r="G54" i="1"/>
  <c r="H54" i="1" s="1"/>
  <c r="G63" i="1"/>
  <c r="H63" i="1" s="1"/>
  <c r="G17" i="1"/>
  <c r="H17" i="1" s="1"/>
  <c r="G169" i="1"/>
  <c r="H169" i="1" s="1"/>
  <c r="G47" i="1"/>
  <c r="H47" i="1" s="1"/>
  <c r="G55" i="1"/>
  <c r="H55" i="1" s="1"/>
  <c r="G116" i="1"/>
  <c r="H116" i="1" s="1"/>
  <c r="G16" i="1"/>
  <c r="H16" i="1" s="1"/>
  <c r="G188" i="1"/>
  <c r="H188" i="1" s="1"/>
  <c r="G130" i="1"/>
  <c r="H130" i="1" s="1"/>
  <c r="G134" i="1"/>
  <c r="H134" i="1" s="1"/>
  <c r="G138" i="1"/>
  <c r="H138" i="1" s="1"/>
  <c r="G88" i="1"/>
  <c r="H88" i="1" s="1"/>
  <c r="G100" i="1"/>
  <c r="H100" i="1" s="1"/>
  <c r="G52" i="1"/>
  <c r="H52" i="1" s="1"/>
  <c r="G38" i="1"/>
  <c r="H38" i="1" s="1"/>
  <c r="G181" i="1"/>
  <c r="H181" i="1" s="1"/>
  <c r="G132" i="1"/>
  <c r="H132" i="1" s="1"/>
  <c r="G13" i="1"/>
  <c r="H13" i="1" s="1"/>
  <c r="G129" i="1"/>
  <c r="H129" i="1" s="1"/>
  <c r="G19" i="1"/>
  <c r="H19" i="1" s="1"/>
  <c r="G14" i="1"/>
  <c r="H14" i="1" s="1"/>
  <c r="G101" i="1"/>
  <c r="H101" i="1" s="1"/>
  <c r="G135" i="1"/>
  <c r="H135" i="1" s="1"/>
  <c r="G142" i="1"/>
  <c r="H142" i="1" s="1"/>
  <c r="G119" i="1"/>
  <c r="H119" i="1" s="1"/>
  <c r="G25" i="1"/>
  <c r="H25" i="1" s="1"/>
  <c r="G85" i="1"/>
  <c r="H85" i="1" s="1"/>
  <c r="G128" i="1"/>
  <c r="H128" i="1" s="1"/>
  <c r="G110" i="1"/>
  <c r="H110" i="1" s="1"/>
  <c r="G86" i="1"/>
  <c r="H86" i="1" s="1"/>
  <c r="G199" i="1"/>
  <c r="H199" i="1" s="1"/>
  <c r="G143" i="1"/>
  <c r="H143" i="1" s="1"/>
  <c r="G20" i="1"/>
  <c r="H20" i="1" s="1"/>
  <c r="G226" i="1"/>
  <c r="H226" i="1" s="1"/>
  <c r="G227" i="1"/>
  <c r="H227" i="1" s="1"/>
  <c r="G91" i="1"/>
  <c r="H91" i="1" s="1"/>
  <c r="G93" i="1"/>
  <c r="H93" i="1" s="1"/>
  <c r="G18" i="1"/>
  <c r="H18" i="1" s="1"/>
  <c r="G39" i="1"/>
  <c r="H39" i="1" s="1"/>
  <c r="G62" i="1"/>
  <c r="H62" i="1" s="1"/>
  <c r="G81" i="1"/>
  <c r="H81" i="1" s="1"/>
  <c r="G151" i="1"/>
  <c r="H151" i="1" s="1"/>
  <c r="G58" i="1"/>
  <c r="H58" i="1" s="1"/>
  <c r="G53" i="1"/>
  <c r="H53" i="1" s="1"/>
  <c r="G99" i="1"/>
  <c r="H99" i="1" s="1"/>
  <c r="G115" i="1"/>
  <c r="H115" i="1" s="1"/>
  <c r="G139" i="1"/>
  <c r="H139" i="1" s="1"/>
  <c r="G32" i="1"/>
  <c r="H32" i="1" s="1"/>
  <c r="G149" i="1"/>
  <c r="H149" i="1" s="1"/>
  <c r="G120" i="1"/>
  <c r="H120" i="1" s="1"/>
  <c r="G144" i="1"/>
  <c r="H144" i="1" s="1"/>
  <c r="G126" i="1"/>
  <c r="H126" i="1" s="1"/>
  <c r="G94" i="1"/>
  <c r="H94" i="1" s="1"/>
  <c r="G137" i="1"/>
  <c r="H137" i="1" s="1"/>
  <c r="G82" i="1"/>
  <c r="H82" i="1" s="1"/>
  <c r="G46" i="1"/>
  <c r="H46" i="1" s="1"/>
  <c r="G225" i="1"/>
  <c r="H225" i="1" s="1"/>
  <c r="G57" i="1"/>
  <c r="H57" i="1" s="1"/>
  <c r="G103" i="1"/>
  <c r="H103" i="1" s="1"/>
  <c r="G113" i="1"/>
  <c r="H113" i="1" s="1"/>
  <c r="G141" i="1"/>
  <c r="H141" i="1" s="1"/>
  <c r="G224" i="1"/>
  <c r="H224" i="1" s="1"/>
  <c r="G123" i="1"/>
  <c r="H123" i="1" s="1"/>
  <c r="G83" i="1"/>
  <c r="H83" i="1" s="1"/>
  <c r="G29" i="1"/>
  <c r="H29" i="1" s="1"/>
  <c r="G49" i="1"/>
  <c r="H49" i="1" s="1"/>
  <c r="G79" i="1"/>
  <c r="H79" i="1" s="1"/>
  <c r="G66" i="1"/>
  <c r="H66" i="1" s="1"/>
  <c r="G15" i="1"/>
  <c r="H15" i="1" s="1"/>
  <c r="G148" i="1"/>
  <c r="H148" i="1" s="1"/>
  <c r="G213" i="1"/>
  <c r="H213" i="1" s="1"/>
  <c r="G173" i="1"/>
  <c r="H173" i="1" s="1"/>
  <c r="J35" i="1"/>
  <c r="K35" i="1" s="1"/>
  <c r="J38" i="1"/>
  <c r="K38" i="1" s="1"/>
  <c r="J86" i="1"/>
  <c r="K86" i="1" s="1"/>
  <c r="J100" i="1"/>
  <c r="K100" i="1" s="1"/>
  <c r="J172" i="1"/>
  <c r="K172" i="1" s="1"/>
  <c r="P9" i="1"/>
  <c r="Q9" i="1" s="1"/>
  <c r="P41" i="1"/>
  <c r="Q41" i="1" s="1"/>
  <c r="P171" i="1"/>
  <c r="Q171" i="1" s="1"/>
  <c r="P67" i="1"/>
  <c r="Q67" i="1" s="1"/>
  <c r="P24" i="1"/>
  <c r="Q24" i="1" s="1"/>
  <c r="P217" i="1"/>
  <c r="Q217" i="1" s="1"/>
  <c r="P19" i="1"/>
  <c r="Q19" i="1" s="1"/>
  <c r="P17" i="1"/>
  <c r="Q17" i="1" s="1"/>
  <c r="P18" i="1"/>
  <c r="Q18" i="1" s="1"/>
  <c r="P219" i="1"/>
  <c r="Q219" i="1" s="1"/>
  <c r="P188" i="1"/>
  <c r="Q188" i="1" s="1"/>
  <c r="P28" i="1"/>
  <c r="Q28" i="1" s="1"/>
  <c r="P183" i="1"/>
  <c r="Q183" i="1" s="1"/>
  <c r="P49" i="1"/>
  <c r="Q49" i="1" s="1"/>
  <c r="P225" i="1"/>
  <c r="Q225" i="1" s="1"/>
  <c r="P25" i="1"/>
  <c r="Q25" i="1" s="1"/>
  <c r="P146" i="1"/>
  <c r="Q146" i="1" s="1"/>
  <c r="P199" i="1"/>
  <c r="Q199" i="1" s="1"/>
  <c r="P12" i="1"/>
  <c r="Q12" i="1" s="1"/>
  <c r="P218" i="1"/>
  <c r="Q218" i="1" s="1"/>
  <c r="P178" i="1"/>
  <c r="Q178" i="1" s="1"/>
  <c r="P48" i="1"/>
  <c r="Q48" i="1" s="1"/>
  <c r="J21" i="1"/>
  <c r="K21" i="1" s="1"/>
  <c r="J32" i="1"/>
  <c r="K32" i="1" s="1"/>
  <c r="J159" i="1"/>
  <c r="K159" i="1" s="1"/>
  <c r="J197" i="1"/>
  <c r="K197" i="1" s="1"/>
  <c r="J220" i="1"/>
  <c r="K220" i="1" s="1"/>
  <c r="J36" i="1"/>
  <c r="K36" i="1" s="1"/>
  <c r="J215" i="1"/>
  <c r="K215" i="1" s="1"/>
  <c r="J44" i="1"/>
  <c r="K44" i="1" s="1"/>
  <c r="J110" i="1"/>
  <c r="K110" i="1" s="1"/>
  <c r="J22" i="1"/>
  <c r="K22" i="1" s="1"/>
  <c r="J33" i="1"/>
  <c r="K33" i="1" s="1"/>
  <c r="J57" i="1"/>
  <c r="K57" i="1" s="1"/>
  <c r="J65" i="1"/>
  <c r="K65" i="1" s="1"/>
  <c r="J24" i="1"/>
  <c r="K24" i="1" s="1"/>
  <c r="J109" i="1"/>
  <c r="K109" i="1" s="1"/>
  <c r="J34" i="1"/>
  <c r="K34" i="1" s="1"/>
  <c r="J193" i="1"/>
  <c r="K193" i="1" s="1"/>
  <c r="J39" i="1"/>
  <c r="K39" i="1" s="1"/>
  <c r="J145" i="1"/>
  <c r="K145" i="1" s="1"/>
  <c r="J206" i="1"/>
  <c r="K206" i="1" s="1"/>
  <c r="J199" i="1"/>
  <c r="K199" i="1" s="1"/>
  <c r="J171" i="1"/>
  <c r="K171" i="1" s="1"/>
  <c r="J158" i="1"/>
  <c r="K158" i="1" s="1"/>
  <c r="J166" i="1"/>
  <c r="K166" i="1" s="1"/>
  <c r="J53" i="1"/>
  <c r="K53" i="1" s="1"/>
  <c r="J184" i="1"/>
  <c r="K184" i="1" s="1"/>
  <c r="J48" i="1"/>
  <c r="K48" i="1" s="1"/>
  <c r="J224" i="1"/>
  <c r="K224" i="1" s="1"/>
  <c r="J123" i="1"/>
  <c r="K123" i="1" s="1"/>
  <c r="J222" i="1"/>
  <c r="K222" i="1" s="1"/>
  <c r="J213" i="1"/>
  <c r="K213" i="1" s="1"/>
  <c r="J25" i="1"/>
  <c r="K25" i="1" s="1"/>
  <c r="J84" i="1"/>
  <c r="K84" i="1" s="1"/>
  <c r="J17" i="1"/>
  <c r="K17" i="1" s="1"/>
  <c r="J121" i="1"/>
  <c r="K121" i="1" s="1"/>
  <c r="J188" i="1"/>
  <c r="K188" i="1" s="1"/>
  <c r="J178" i="1"/>
  <c r="K178" i="1" s="1"/>
  <c r="J51" i="1"/>
  <c r="K51" i="1" s="1"/>
  <c r="J190" i="1"/>
  <c r="K190" i="1" s="1"/>
  <c r="J20" i="1"/>
  <c r="K20" i="1" s="1"/>
  <c r="J219" i="1"/>
  <c r="K219" i="1" s="1"/>
  <c r="J164" i="1"/>
  <c r="K164" i="1" s="1"/>
  <c r="J218" i="1"/>
  <c r="K218" i="1" s="1"/>
  <c r="J182" i="1"/>
  <c r="K182" i="1" s="1"/>
  <c r="J55" i="1"/>
  <c r="K55" i="1" s="1"/>
  <c r="P98" i="1"/>
  <c r="Q98" i="1" s="1"/>
  <c r="J212" i="1"/>
  <c r="K212" i="1" s="1"/>
  <c r="J69" i="1"/>
  <c r="K69" i="1" s="1"/>
  <c r="J27" i="1"/>
  <c r="K27" i="1" s="1"/>
  <c r="J227" i="1"/>
  <c r="K227" i="1" s="1"/>
  <c r="J61" i="1"/>
  <c r="K61" i="1" s="1"/>
  <c r="J103" i="1"/>
  <c r="K103" i="1" s="1"/>
  <c r="J175" i="1"/>
  <c r="K175" i="1" s="1"/>
  <c r="J200" i="1"/>
  <c r="K200" i="1" s="1"/>
  <c r="J180" i="1"/>
  <c r="K180" i="1" s="1"/>
  <c r="J174" i="1"/>
  <c r="K174" i="1" s="1"/>
  <c r="J13" i="1"/>
  <c r="K13" i="1" s="1"/>
  <c r="J18" i="1"/>
  <c r="K18" i="1" s="1"/>
  <c r="J23" i="1"/>
  <c r="K23" i="1" s="1"/>
  <c r="J179" i="1"/>
  <c r="K179" i="1" s="1"/>
  <c r="J210" i="1"/>
  <c r="K210" i="1" s="1"/>
  <c r="J143" i="1"/>
  <c r="K143" i="1" s="1"/>
  <c r="J229" i="1"/>
  <c r="K229" i="1" s="1"/>
  <c r="J7" i="1"/>
  <c r="K7" i="1" s="1"/>
  <c r="J47" i="1"/>
  <c r="K47" i="1" s="1"/>
  <c r="J194" i="1"/>
  <c r="K194" i="1" s="1"/>
  <c r="J101" i="1"/>
  <c r="K101" i="1" s="1"/>
  <c r="P80" i="1"/>
  <c r="Q80" i="1" s="1"/>
  <c r="J168" i="1"/>
  <c r="K168" i="1" s="1"/>
  <c r="J107" i="1"/>
  <c r="K107" i="1" s="1"/>
  <c r="J122" i="1"/>
  <c r="K122" i="1" s="1"/>
  <c r="J131" i="1"/>
  <c r="K131" i="1" s="1"/>
  <c r="J156" i="1"/>
  <c r="K156" i="1" s="1"/>
  <c r="J186" i="1"/>
  <c r="K186" i="1" s="1"/>
  <c r="J150" i="1"/>
  <c r="K150" i="1" s="1"/>
  <c r="J113" i="1"/>
  <c r="K113" i="1" s="1"/>
  <c r="J72" i="1"/>
  <c r="K72" i="1" s="1"/>
  <c r="J116" i="1"/>
  <c r="K116" i="1" s="1"/>
  <c r="J89" i="1"/>
  <c r="K89" i="1" s="1"/>
  <c r="J195" i="1"/>
  <c r="K195" i="1" s="1"/>
  <c r="J81" i="1"/>
  <c r="K81" i="1" s="1"/>
  <c r="J187" i="1"/>
  <c r="K187" i="1" s="1"/>
  <c r="J214" i="1"/>
  <c r="K214" i="1" s="1"/>
  <c r="J94" i="1"/>
  <c r="K94" i="1" s="1"/>
  <c r="J127" i="1"/>
  <c r="K127" i="1" s="1"/>
  <c r="J165" i="1"/>
  <c r="K165" i="1" s="1"/>
  <c r="J79" i="1"/>
  <c r="K79" i="1" s="1"/>
  <c r="J59" i="1"/>
  <c r="K59" i="1" s="1"/>
  <c r="J40" i="1"/>
  <c r="K40" i="1" s="1"/>
  <c r="J125" i="1"/>
  <c r="K125" i="1" s="1"/>
  <c r="J41" i="1"/>
  <c r="K41" i="1" s="1"/>
  <c r="J140" i="1"/>
  <c r="K140" i="1" s="1"/>
  <c r="J96" i="1"/>
  <c r="K96" i="1" s="1"/>
  <c r="J228" i="1"/>
  <c r="K228" i="1" s="1"/>
  <c r="J80" i="1"/>
  <c r="K80" i="1" s="1"/>
  <c r="J119" i="1"/>
  <c r="K119" i="1" s="1"/>
  <c r="J230" i="1"/>
  <c r="K230" i="1" s="1"/>
  <c r="J99" i="1"/>
  <c r="K99" i="1" s="1"/>
  <c r="J132" i="1"/>
  <c r="K132" i="1" s="1"/>
  <c r="J98" i="1"/>
  <c r="K98" i="1" s="1"/>
  <c r="J71" i="1"/>
  <c r="K71" i="1" s="1"/>
  <c r="J78" i="1"/>
  <c r="K78" i="1" s="1"/>
  <c r="J56" i="1"/>
  <c r="K56" i="1" s="1"/>
  <c r="J128" i="1"/>
  <c r="K128" i="1" s="1"/>
  <c r="J136" i="1"/>
  <c r="K136" i="1" s="1"/>
  <c r="J211" i="1"/>
  <c r="K211" i="1" s="1"/>
  <c r="J76" i="1"/>
  <c r="K76" i="1" s="1"/>
  <c r="J205" i="1"/>
  <c r="K205" i="1" s="1"/>
  <c r="J162" i="1"/>
  <c r="K162" i="1" s="1"/>
  <c r="J124" i="1"/>
  <c r="K124" i="1" s="1"/>
  <c r="J92" i="1"/>
  <c r="K92" i="1" s="1"/>
  <c r="J192" i="1"/>
  <c r="K192" i="1" s="1"/>
  <c r="J11" i="1"/>
  <c r="K11" i="1" s="1"/>
  <c r="J137" i="1"/>
  <c r="K137" i="1" s="1"/>
  <c r="J114" i="1"/>
  <c r="K114" i="1" s="1"/>
  <c r="J102" i="1"/>
  <c r="K102" i="1" s="1"/>
  <c r="J77" i="1"/>
  <c r="K77" i="1" s="1"/>
  <c r="J130" i="1"/>
  <c r="K130" i="1" s="1"/>
  <c r="J146" i="1"/>
  <c r="K146" i="1" s="1"/>
  <c r="J161" i="1"/>
  <c r="K161" i="1" s="1"/>
  <c r="J50" i="1"/>
  <c r="K50" i="1" s="1"/>
  <c r="J111" i="1"/>
  <c r="K111" i="1" s="1"/>
  <c r="J191" i="1"/>
  <c r="K191" i="1" s="1"/>
  <c r="J93" i="1"/>
  <c r="K93" i="1" s="1"/>
  <c r="J196" i="1"/>
  <c r="K196" i="1" s="1"/>
  <c r="J10" i="1"/>
  <c r="K10" i="1" s="1"/>
  <c r="J106" i="1"/>
  <c r="K106" i="1" s="1"/>
  <c r="J118" i="1"/>
  <c r="K118" i="1" s="1"/>
  <c r="J144" i="1"/>
  <c r="K144" i="1" s="1"/>
  <c r="J117" i="1"/>
  <c r="K117" i="1" s="1"/>
  <c r="J85" i="1"/>
  <c r="K85" i="1" s="1"/>
  <c r="J104" i="1"/>
  <c r="K104" i="1" s="1"/>
  <c r="J120" i="1"/>
  <c r="K120" i="1" s="1"/>
  <c r="J16" i="1"/>
  <c r="K16" i="1" s="1"/>
  <c r="J87" i="1"/>
  <c r="K87" i="1" s="1"/>
  <c r="J203" i="1"/>
  <c r="K203" i="1" s="1"/>
  <c r="J221" i="1"/>
  <c r="K221" i="1" s="1"/>
  <c r="J201" i="1"/>
  <c r="K201" i="1" s="1"/>
  <c r="J9" i="1"/>
  <c r="K9" i="1" s="1"/>
  <c r="J208" i="1"/>
  <c r="K208" i="1" s="1"/>
  <c r="J204" i="1"/>
  <c r="K204" i="1" s="1"/>
  <c r="J138" i="1"/>
  <c r="K138" i="1" s="1"/>
  <c r="J105" i="1"/>
  <c r="K105" i="1" s="1"/>
  <c r="J112" i="1"/>
  <c r="K112" i="1" s="1"/>
  <c r="J37" i="1"/>
  <c r="K37" i="1" s="1"/>
  <c r="J97" i="1"/>
  <c r="K97" i="1" s="1"/>
  <c r="J198" i="1"/>
  <c r="K198" i="1" s="1"/>
  <c r="P195" i="1"/>
  <c r="Q195" i="1" s="1"/>
  <c r="P140" i="1"/>
  <c r="Q140" i="1" s="1"/>
  <c r="P150" i="1"/>
  <c r="Q150" i="1" s="1"/>
  <c r="P115" i="1"/>
  <c r="Q115" i="1" s="1"/>
  <c r="P105" i="1"/>
  <c r="Q105" i="1" s="1"/>
  <c r="P118" i="1"/>
  <c r="Q118" i="1" s="1"/>
  <c r="P208" i="1"/>
  <c r="Q208" i="1" s="1"/>
  <c r="P112" i="1"/>
  <c r="Q112" i="1" s="1"/>
  <c r="P138" i="1"/>
  <c r="Q138" i="1" s="1"/>
  <c r="P197" i="1"/>
  <c r="Q197" i="1" s="1"/>
  <c r="P82" i="1"/>
  <c r="Q82" i="1" s="1"/>
  <c r="P187" i="1"/>
  <c r="Q187" i="1" s="1"/>
  <c r="P89" i="1"/>
  <c r="Q89" i="1" s="1"/>
  <c r="P200" i="1"/>
  <c r="Q200" i="1" s="1"/>
  <c r="P74" i="1"/>
  <c r="Q74" i="1" s="1"/>
  <c r="P56" i="1"/>
  <c r="Q56" i="1" s="1"/>
  <c r="P127" i="1"/>
  <c r="Q127" i="1" s="1"/>
  <c r="P94" i="1"/>
  <c r="Q94" i="1" s="1"/>
  <c r="P64" i="1"/>
  <c r="Q64" i="1" s="1"/>
  <c r="P21" i="1"/>
  <c r="Q21" i="1" s="1"/>
  <c r="P164" i="1"/>
  <c r="Q164" i="1" s="1"/>
  <c r="P149" i="1"/>
  <c r="Q149" i="1" s="1"/>
  <c r="P117" i="1"/>
  <c r="Q117" i="1" s="1"/>
  <c r="M213" i="1"/>
  <c r="N213" i="1" s="1"/>
  <c r="M157" i="1"/>
  <c r="N157" i="1" s="1"/>
  <c r="M184" i="1"/>
  <c r="N184" i="1" s="1"/>
  <c r="M107" i="1"/>
  <c r="N107" i="1" s="1"/>
  <c r="M108" i="1"/>
  <c r="N108" i="1" s="1"/>
  <c r="M31" i="1"/>
  <c r="N31" i="1" s="1"/>
  <c r="M156" i="1"/>
  <c r="N156" i="1" s="1"/>
  <c r="M40" i="1"/>
  <c r="N40" i="1" s="1"/>
  <c r="M12" i="1"/>
  <c r="N12" i="1" s="1"/>
  <c r="M145" i="1"/>
  <c r="N145" i="1" s="1"/>
  <c r="M90" i="1"/>
  <c r="N90" i="1" s="1"/>
  <c r="M18" i="1"/>
  <c r="N18" i="1" s="1"/>
  <c r="M135" i="1"/>
  <c r="N135" i="1" s="1"/>
  <c r="M217" i="1"/>
  <c r="N217" i="1" s="1"/>
  <c r="M71" i="1"/>
  <c r="N71" i="1" s="1"/>
  <c r="M203" i="1"/>
  <c r="N203" i="1" s="1"/>
  <c r="M72" i="1"/>
  <c r="N72" i="1" s="1"/>
  <c r="M158" i="1"/>
  <c r="N158" i="1" s="1"/>
  <c r="M182" i="1"/>
  <c r="N182" i="1" s="1"/>
  <c r="M206" i="1"/>
  <c r="N206" i="1" s="1"/>
  <c r="M95" i="1"/>
  <c r="N95" i="1" s="1"/>
  <c r="M144" i="1"/>
  <c r="N144" i="1" s="1"/>
  <c r="M82" i="1"/>
  <c r="N82" i="1" s="1"/>
  <c r="M148" i="1"/>
  <c r="N148" i="1" s="1"/>
  <c r="M24" i="1"/>
  <c r="N24" i="1" s="1"/>
  <c r="M9" i="1"/>
  <c r="N9" i="1" s="1"/>
  <c r="M210" i="1"/>
  <c r="N210" i="1" s="1"/>
  <c r="M115" i="1"/>
  <c r="N115" i="1" s="1"/>
  <c r="M208" i="1"/>
  <c r="N208" i="1" s="1"/>
  <c r="M225" i="1"/>
  <c r="N225" i="1" s="1"/>
  <c r="M191" i="1"/>
  <c r="N191" i="1" s="1"/>
  <c r="M177" i="1"/>
  <c r="N177" i="1" s="1"/>
  <c r="M67" i="1"/>
  <c r="N67" i="1" s="1"/>
  <c r="M155" i="1"/>
  <c r="N155" i="1" s="1"/>
  <c r="M62" i="1"/>
  <c r="N62" i="1" s="1"/>
  <c r="M54" i="1"/>
  <c r="N54" i="1" s="1"/>
  <c r="M111" i="1"/>
  <c r="N111" i="1" s="1"/>
  <c r="M79" i="1"/>
  <c r="N79" i="1" s="1"/>
  <c r="M47" i="1"/>
  <c r="N47" i="1" s="1"/>
  <c r="M104" i="1"/>
  <c r="N104" i="1" s="1"/>
  <c r="M175" i="1"/>
  <c r="N175" i="1" s="1"/>
  <c r="M43" i="1"/>
  <c r="N43" i="1" s="1"/>
  <c r="M201" i="1"/>
  <c r="N201" i="1" s="1"/>
  <c r="M16" i="1"/>
  <c r="N16" i="1" s="1"/>
  <c r="M46" i="1"/>
  <c r="N46" i="1" s="1"/>
  <c r="M179" i="1"/>
  <c r="N179" i="1" s="1"/>
  <c r="M211" i="1"/>
  <c r="N211" i="1" s="1"/>
  <c r="M219" i="1"/>
  <c r="N219" i="1" s="1"/>
  <c r="M152" i="1"/>
  <c r="N152" i="1" s="1"/>
  <c r="M134" i="1"/>
  <c r="N134" i="1" s="1"/>
  <c r="M195" i="1"/>
  <c r="N195" i="1" s="1"/>
  <c r="M91" i="1"/>
  <c r="N91" i="1" s="1"/>
  <c r="M13" i="1"/>
  <c r="N13" i="1" s="1"/>
  <c r="M146" i="1"/>
  <c r="N146" i="1" s="1"/>
  <c r="M165" i="1"/>
  <c r="N165" i="1" s="1"/>
  <c r="M229" i="1"/>
  <c r="N229" i="1" s="1"/>
  <c r="M96" i="1"/>
  <c r="N96" i="1" s="1"/>
  <c r="M162" i="1"/>
  <c r="N162" i="1" s="1"/>
  <c r="M205" i="1"/>
  <c r="N205" i="1" s="1"/>
  <c r="M53" i="1"/>
  <c r="N53" i="1" s="1"/>
  <c r="M169" i="1"/>
  <c r="N169" i="1" s="1"/>
  <c r="M21" i="1"/>
  <c r="N21" i="1" s="1"/>
  <c r="M65" i="1"/>
  <c r="N65" i="1" s="1"/>
  <c r="M125" i="1"/>
  <c r="N125" i="1" s="1"/>
  <c r="M64" i="1"/>
  <c r="N64" i="1" s="1"/>
  <c r="M14" i="1"/>
  <c r="N14" i="1" s="1"/>
  <c r="M88" i="1"/>
  <c r="N88" i="1" s="1"/>
  <c r="M143" i="1"/>
  <c r="N143" i="1" s="1"/>
  <c r="M61" i="1"/>
  <c r="N61" i="1" s="1"/>
  <c r="M202" i="1"/>
  <c r="N202" i="1" s="1"/>
  <c r="M74" i="1"/>
  <c r="N74" i="1" s="1"/>
  <c r="M57" i="1"/>
  <c r="N57" i="1" s="1"/>
  <c r="M109" i="1"/>
  <c r="N109" i="1" s="1"/>
  <c r="M192" i="1"/>
  <c r="N192" i="1" s="1"/>
  <c r="M110" i="1"/>
  <c r="N110" i="1" s="1"/>
  <c r="M187" i="1"/>
  <c r="N187" i="1" s="1"/>
  <c r="M168" i="1"/>
  <c r="N168" i="1" s="1"/>
  <c r="M128" i="1"/>
  <c r="N128" i="1" s="1"/>
  <c r="M44" i="1"/>
  <c r="N44" i="1" s="1"/>
  <c r="M69" i="1"/>
  <c r="N69" i="1" s="1"/>
  <c r="M85" i="1"/>
  <c r="N85" i="1" s="1"/>
  <c r="M100" i="1"/>
  <c r="N100" i="1" s="1"/>
  <c r="M215" i="1"/>
  <c r="N215" i="1" s="1"/>
  <c r="M130" i="1"/>
  <c r="N130" i="1" s="1"/>
  <c r="M218" i="1"/>
  <c r="N218" i="1" s="1"/>
  <c r="M58" i="1"/>
  <c r="N58" i="1" s="1"/>
  <c r="M75" i="1"/>
  <c r="N75" i="1" s="1"/>
  <c r="M141" i="1"/>
  <c r="N141" i="1" s="1"/>
  <c r="M27" i="1"/>
  <c r="N27" i="1" s="1"/>
  <c r="M41" i="1"/>
  <c r="N41" i="1" s="1"/>
  <c r="M129" i="1"/>
  <c r="N129" i="1" s="1"/>
  <c r="M34" i="1"/>
  <c r="N34" i="1" s="1"/>
  <c r="M25" i="1"/>
  <c r="N25" i="1" s="1"/>
  <c r="M50" i="1"/>
  <c r="N50" i="1" s="1"/>
  <c r="M200" i="1"/>
  <c r="N200" i="1" s="1"/>
  <c r="M35" i="1"/>
  <c r="N35" i="1" s="1"/>
  <c r="M101" i="1"/>
  <c r="N101" i="1" s="1"/>
  <c r="M76" i="1"/>
  <c r="N76" i="1" s="1"/>
  <c r="M197" i="1"/>
  <c r="N197" i="1" s="1"/>
  <c r="M86" i="1"/>
  <c r="N86" i="1" s="1"/>
  <c r="M81" i="1"/>
  <c r="N81" i="1" s="1"/>
  <c r="M171" i="1"/>
  <c r="N171" i="1" s="1"/>
  <c r="M127" i="1"/>
  <c r="N127" i="1" s="1"/>
  <c r="M106" i="1"/>
  <c r="N106" i="1" s="1"/>
  <c r="M137" i="1"/>
  <c r="N137" i="1" s="1"/>
  <c r="M48" i="1"/>
  <c r="N48" i="1" s="1"/>
  <c r="M20" i="1"/>
  <c r="N20" i="1" s="1"/>
  <c r="M142" i="1"/>
  <c r="N142" i="1" s="1"/>
  <c r="M153" i="1"/>
  <c r="N153" i="1" s="1"/>
  <c r="M139" i="1"/>
  <c r="N139" i="1" s="1"/>
  <c r="M183" i="1"/>
  <c r="N183" i="1" s="1"/>
  <c r="M136" i="1"/>
  <c r="N136" i="1" s="1"/>
  <c r="M39" i="1"/>
  <c r="N39" i="1" s="1"/>
  <c r="M77" i="1"/>
  <c r="N77" i="1" s="1"/>
  <c r="M105" i="1"/>
  <c r="N105" i="1" s="1"/>
  <c r="M45" i="1"/>
  <c r="N45" i="1" s="1"/>
  <c r="M133" i="1"/>
  <c r="N133" i="1" s="1"/>
  <c r="M94" i="1"/>
  <c r="N94" i="1" s="1"/>
  <c r="M32" i="1"/>
  <c r="N32" i="1" s="1"/>
  <c r="M214" i="1"/>
  <c r="N214" i="1" s="1"/>
  <c r="M68" i="1"/>
  <c r="N68" i="1" s="1"/>
  <c r="M170" i="1"/>
  <c r="N170" i="1" s="1"/>
  <c r="M8" i="1"/>
  <c r="N8" i="1" s="1"/>
  <c r="M23" i="1"/>
  <c r="N23" i="1" s="1"/>
  <c r="M207" i="1"/>
  <c r="N207" i="1" s="1"/>
  <c r="M228" i="1"/>
  <c r="N228" i="1" s="1"/>
  <c r="M103" i="1"/>
  <c r="N103" i="1" s="1"/>
  <c r="M224" i="1"/>
  <c r="N224" i="1" s="1"/>
  <c r="M151" i="1"/>
  <c r="N151" i="1" s="1"/>
  <c r="M114" i="1"/>
  <c r="N114" i="1" s="1"/>
  <c r="M188" i="1"/>
  <c r="N188" i="1" s="1"/>
  <c r="M164" i="1"/>
  <c r="N164" i="1" s="1"/>
  <c r="M17" i="1"/>
  <c r="N17" i="1" s="1"/>
  <c r="M66" i="1"/>
  <c r="N66" i="1" s="1"/>
  <c r="M113" i="1"/>
  <c r="N113" i="1" s="1"/>
  <c r="M150" i="1"/>
  <c r="N150" i="1" s="1"/>
  <c r="M132" i="1"/>
  <c r="N132" i="1" s="1"/>
  <c r="M87" i="1"/>
  <c r="N87" i="1" s="1"/>
  <c r="M199" i="1"/>
  <c r="N199" i="1" s="1"/>
  <c r="M42" i="1"/>
  <c r="N42" i="1" s="1"/>
  <c r="M140" i="1"/>
  <c r="N140" i="1" s="1"/>
  <c r="M198" i="1"/>
  <c r="N198" i="1" s="1"/>
  <c r="M30" i="1"/>
  <c r="N30" i="1" s="1"/>
  <c r="M118" i="1"/>
  <c r="N118" i="1" s="1"/>
  <c r="M92" i="1"/>
  <c r="N92" i="1" s="1"/>
  <c r="M70" i="1"/>
  <c r="N70" i="1" s="1"/>
  <c r="M194" i="1"/>
  <c r="N194" i="1" s="1"/>
  <c r="M55" i="1"/>
  <c r="N55" i="1" s="1"/>
  <c r="M80" i="1"/>
  <c r="N80" i="1" s="1"/>
  <c r="M63" i="1"/>
  <c r="N63" i="1" s="1"/>
  <c r="M52" i="1"/>
  <c r="N52" i="1" s="1"/>
  <c r="M226" i="1"/>
  <c r="N226" i="1" s="1"/>
  <c r="M190" i="1"/>
  <c r="N190" i="1" s="1"/>
  <c r="M181" i="1"/>
  <c r="N181" i="1" s="1"/>
  <c r="M220" i="1"/>
  <c r="N220" i="1" s="1"/>
  <c r="M180" i="1"/>
  <c r="N180" i="1" s="1"/>
  <c r="M221" i="1"/>
  <c r="N221" i="1" s="1"/>
  <c r="M119" i="1"/>
  <c r="N119" i="1" s="1"/>
  <c r="M161" i="1"/>
  <c r="N161" i="1" s="1"/>
  <c r="M60" i="1"/>
  <c r="N60" i="1" s="1"/>
  <c r="M36" i="1"/>
  <c r="N36" i="1" s="1"/>
  <c r="M126" i="1"/>
  <c r="N126" i="1" s="1"/>
  <c r="M189" i="1"/>
  <c r="N189" i="1" s="1"/>
  <c r="M193" i="1"/>
  <c r="N193" i="1" s="1"/>
  <c r="M112" i="1"/>
  <c r="N112" i="1" s="1"/>
  <c r="M97" i="1"/>
  <c r="N97" i="1" s="1"/>
  <c r="M29" i="1"/>
  <c r="N29" i="1" s="1"/>
  <c r="M230" i="1"/>
  <c r="N230" i="1" s="1"/>
  <c r="M93" i="1"/>
  <c r="N93" i="1" s="1"/>
  <c r="M33" i="1"/>
  <c r="N33" i="1" s="1"/>
  <c r="M166" i="1"/>
  <c r="N166" i="1" s="1"/>
  <c r="M7" i="1"/>
  <c r="N7" i="1" s="1"/>
  <c r="M38" i="1"/>
  <c r="N38" i="1" s="1"/>
  <c r="M159" i="1"/>
  <c r="N159" i="1" s="1"/>
  <c r="M49" i="1"/>
  <c r="N49" i="1" s="1"/>
  <c r="M59" i="1"/>
  <c r="N59" i="1" s="1"/>
  <c r="M163" i="1"/>
  <c r="N163" i="1" s="1"/>
  <c r="M37" i="1"/>
  <c r="N37" i="1" s="1"/>
  <c r="M98" i="1"/>
  <c r="N98" i="1" s="1"/>
  <c r="M117" i="1"/>
  <c r="N117" i="1" s="1"/>
  <c r="M212" i="1"/>
  <c r="N212" i="1" s="1"/>
  <c r="M123" i="1"/>
  <c r="N123" i="1" s="1"/>
  <c r="M178" i="1"/>
  <c r="N178" i="1" s="1"/>
  <c r="M209" i="1"/>
  <c r="N209" i="1" s="1"/>
  <c r="M116" i="1"/>
  <c r="N116" i="1" s="1"/>
  <c r="M78" i="1"/>
  <c r="N78" i="1" s="1"/>
  <c r="M26" i="1"/>
  <c r="N26" i="1" s="1"/>
  <c r="M15" i="1"/>
  <c r="N15" i="1" s="1"/>
  <c r="M131" i="1"/>
  <c r="N131" i="1" s="1"/>
  <c r="M99" i="1"/>
  <c r="N99" i="1" s="1"/>
  <c r="M186" i="1"/>
  <c r="N186" i="1" s="1"/>
  <c r="M173" i="1"/>
  <c r="N173" i="1" s="1"/>
  <c r="M204" i="1"/>
  <c r="N204" i="1" s="1"/>
  <c r="M11" i="1"/>
  <c r="N11" i="1" s="1"/>
  <c r="M196" i="1"/>
  <c r="N196" i="1" s="1"/>
  <c r="M149" i="1"/>
  <c r="N149" i="1" s="1"/>
  <c r="M102" i="1"/>
  <c r="N102" i="1" s="1"/>
  <c r="M185" i="1"/>
  <c r="N185" i="1" s="1"/>
  <c r="M83" i="1"/>
  <c r="N83" i="1" s="1"/>
  <c r="M56" i="1"/>
  <c r="N56" i="1" s="1"/>
  <c r="M223" i="1"/>
  <c r="N223" i="1" s="1"/>
  <c r="M22" i="1"/>
  <c r="N22" i="1" s="1"/>
  <c r="M73" i="1"/>
  <c r="N73" i="1" s="1"/>
  <c r="M160" i="1"/>
  <c r="N160" i="1" s="1"/>
  <c r="M28" i="1"/>
  <c r="N28" i="1" s="1"/>
  <c r="M172" i="1"/>
  <c r="N172" i="1" s="1"/>
  <c r="M176" i="1"/>
  <c r="N176" i="1" s="1"/>
  <c r="M147" i="1"/>
  <c r="N147" i="1" s="1"/>
  <c r="M174" i="1"/>
  <c r="N174" i="1" s="1"/>
  <c r="M84" i="1"/>
  <c r="N84" i="1" s="1"/>
  <c r="M222" i="1"/>
  <c r="N222" i="1" s="1"/>
  <c r="M89" i="1"/>
  <c r="N89" i="1" s="1"/>
  <c r="M19" i="1"/>
  <c r="N19" i="1" s="1"/>
  <c r="M10" i="1"/>
  <c r="N10" i="1" s="1"/>
  <c r="M51" i="1"/>
  <c r="N51" i="1" s="1"/>
  <c r="M227" i="1"/>
  <c r="N227" i="1" s="1"/>
  <c r="M138" i="1"/>
  <c r="N138" i="1" s="1"/>
  <c r="M167" i="1"/>
  <c r="N167" i="1" s="1"/>
  <c r="M122" i="1"/>
  <c r="N122" i="1" s="1"/>
  <c r="M121" i="1"/>
  <c r="N121" i="1" s="1"/>
  <c r="M216" i="1"/>
  <c r="N216" i="1" s="1"/>
  <c r="M154" i="1"/>
  <c r="N154" i="1" s="1"/>
  <c r="M124" i="1"/>
  <c r="N124" i="1" s="1"/>
  <c r="P84" i="1"/>
  <c r="Q84" i="1" s="1"/>
  <c r="P147" i="1"/>
  <c r="Q147" i="1" s="1"/>
  <c r="P124" i="1"/>
  <c r="Q124" i="1" s="1"/>
  <c r="R233" i="1"/>
  <c r="R234" i="1" s="1"/>
  <c r="S234" i="1"/>
  <c r="R235" i="1" s="1"/>
  <c r="S233" i="1"/>
  <c r="S236" i="1" s="1"/>
  <c r="U233" i="1"/>
  <c r="U234" i="1" s="1"/>
  <c r="V233" i="1"/>
  <c r="V236" i="1" s="1"/>
  <c r="V234" i="1"/>
  <c r="U235" i="1" s="1"/>
  <c r="M120" i="1"/>
  <c r="N120" i="1" s="1"/>
  <c r="P29" i="1"/>
  <c r="Q29" i="1" s="1"/>
  <c r="P213" i="1"/>
  <c r="Q213" i="1" s="1"/>
  <c r="P229" i="1"/>
  <c r="Q229" i="1" s="1"/>
  <c r="P53" i="1"/>
  <c r="Q53" i="1" s="1"/>
  <c r="P27" i="1"/>
  <c r="Q27" i="1" s="1"/>
  <c r="P100" i="1"/>
  <c r="Q100" i="1" s="1"/>
  <c r="P224" i="1"/>
  <c r="Q224" i="1" s="1"/>
  <c r="P159" i="1"/>
  <c r="Q159" i="1" s="1"/>
  <c r="P131" i="1"/>
  <c r="Q131" i="1" s="1"/>
  <c r="P11" i="1"/>
  <c r="Q11" i="1" s="1"/>
  <c r="P43" i="1"/>
  <c r="Q43" i="1" s="1"/>
  <c r="P36" i="1"/>
  <c r="Q36" i="1" s="1"/>
  <c r="P90" i="1"/>
  <c r="Q90" i="1" s="1"/>
  <c r="P170" i="1"/>
  <c r="Q170" i="1" s="1"/>
  <c r="P104" i="1"/>
  <c r="Q104" i="1" s="1"/>
  <c r="P141" i="1"/>
  <c r="Q141" i="1" s="1"/>
  <c r="P204" i="1"/>
  <c r="Q204" i="1" s="1"/>
  <c r="P133" i="1"/>
  <c r="Q133" i="1" s="1"/>
  <c r="P96" i="1"/>
  <c r="Q96" i="1" s="1"/>
  <c r="P226" i="1"/>
  <c r="Q226" i="1" s="1"/>
  <c r="P91" i="1"/>
  <c r="Q91" i="1" s="1"/>
  <c r="P26" i="1"/>
  <c r="Q26" i="1" s="1"/>
  <c r="P63" i="1"/>
  <c r="Q63" i="1" s="1"/>
  <c r="P65" i="1"/>
  <c r="Q65" i="1" s="1"/>
  <c r="P181" i="1"/>
  <c r="Q181" i="1" s="1"/>
  <c r="P166" i="1"/>
  <c r="Q166" i="1" s="1"/>
  <c r="P78" i="1"/>
  <c r="Q78" i="1" s="1"/>
  <c r="P154" i="1"/>
  <c r="Q154" i="1" s="1"/>
  <c r="P205" i="1"/>
  <c r="Q205" i="1" s="1"/>
  <c r="P179" i="1"/>
  <c r="Q179" i="1" s="1"/>
  <c r="P162" i="1"/>
  <c r="Q162" i="1" s="1"/>
  <c r="P102" i="1"/>
  <c r="Q102" i="1" s="1"/>
  <c r="P55" i="1"/>
  <c r="Q55" i="1" s="1"/>
  <c r="P220" i="1"/>
  <c r="Q220" i="1" s="1"/>
  <c r="P97" i="1"/>
  <c r="Q97" i="1" s="1"/>
  <c r="P212" i="1"/>
  <c r="Q212" i="1" s="1"/>
  <c r="P176" i="1"/>
  <c r="Q176" i="1" s="1"/>
  <c r="P107" i="1"/>
  <c r="Q107" i="1" s="1"/>
  <c r="P163" i="1"/>
  <c r="Q163" i="1" s="1"/>
  <c r="P180" i="1"/>
  <c r="Q180" i="1" s="1"/>
  <c r="P191" i="1"/>
  <c r="Q191" i="1" s="1"/>
  <c r="P135" i="1"/>
  <c r="Q135" i="1" s="1"/>
  <c r="P52" i="1"/>
  <c r="Q52" i="1" s="1"/>
  <c r="P31" i="1"/>
  <c r="Q31" i="1" s="1"/>
  <c r="P173" i="1"/>
  <c r="Q173" i="1" s="1"/>
  <c r="P227" i="1"/>
  <c r="Q227" i="1" s="1"/>
  <c r="P38" i="1"/>
  <c r="Q38" i="1" s="1"/>
  <c r="P57" i="1"/>
  <c r="Q57" i="1" s="1"/>
  <c r="P155" i="1"/>
  <c r="Q155" i="1" s="1"/>
  <c r="P8" i="1"/>
  <c r="Q8" i="1" s="1"/>
  <c r="P106" i="1"/>
  <c r="Q106" i="1" s="1"/>
  <c r="P7" i="1"/>
  <c r="Q7" i="1" s="1"/>
  <c r="P148" i="1"/>
  <c r="Q148" i="1" s="1"/>
  <c r="P207" i="1"/>
  <c r="Q207" i="1" s="1"/>
  <c r="P10" i="1"/>
  <c r="Q10" i="1" s="1"/>
  <c r="P30" i="1"/>
  <c r="Q30" i="1" s="1"/>
  <c r="P206" i="1"/>
  <c r="Q206" i="1" s="1"/>
  <c r="P130" i="1"/>
  <c r="Q130" i="1" s="1"/>
  <c r="P119" i="1"/>
  <c r="Q119" i="1" s="1"/>
  <c r="P111" i="1"/>
  <c r="Q111" i="1" s="1"/>
  <c r="P158" i="1"/>
  <c r="Q158" i="1" s="1"/>
  <c r="P99" i="1"/>
  <c r="Q99" i="1" s="1"/>
  <c r="P125" i="1"/>
  <c r="Q125" i="1" s="1"/>
  <c r="P108" i="1"/>
  <c r="Q108" i="1" s="1"/>
  <c r="P202" i="1"/>
  <c r="Q202" i="1" s="1"/>
  <c r="P51" i="1"/>
  <c r="Q51" i="1" s="1"/>
  <c r="P47" i="1"/>
  <c r="Q47" i="1" s="1"/>
  <c r="P40" i="1"/>
  <c r="Q40" i="1" s="1"/>
  <c r="P46" i="1"/>
  <c r="Q46" i="1" s="1"/>
  <c r="P122" i="1"/>
  <c r="Q122" i="1" s="1"/>
  <c r="P73" i="1"/>
  <c r="Q73" i="1" s="1"/>
  <c r="P228" i="1"/>
  <c r="Q228" i="1" s="1"/>
  <c r="P144" i="1"/>
  <c r="Q144" i="1" s="1"/>
  <c r="P203" i="1"/>
  <c r="Q203" i="1" s="1"/>
  <c r="P175" i="1"/>
  <c r="Q175" i="1" s="1"/>
  <c r="P75" i="1"/>
  <c r="Q75" i="1" s="1"/>
  <c r="P16" i="1"/>
  <c r="Q16" i="1" s="1"/>
  <c r="P168" i="1"/>
  <c r="Q168" i="1" s="1"/>
  <c r="P190" i="1"/>
  <c r="Q190" i="1" s="1"/>
  <c r="P214" i="1"/>
  <c r="Q214" i="1" s="1"/>
  <c r="P92" i="1"/>
  <c r="Q92" i="1" s="1"/>
  <c r="P156" i="1"/>
  <c r="Q156" i="1" s="1"/>
  <c r="P177" i="1"/>
  <c r="Q177" i="1" s="1"/>
  <c r="P185" i="1"/>
  <c r="Q185" i="1" s="1"/>
  <c r="P167" i="1"/>
  <c r="Q167" i="1" s="1"/>
  <c r="P86" i="1"/>
  <c r="Q86" i="1" s="1"/>
  <c r="P76" i="1"/>
  <c r="Q76" i="1" s="1"/>
  <c r="P103" i="1"/>
  <c r="Q103" i="1" s="1"/>
  <c r="P70" i="1"/>
  <c r="Q70" i="1" s="1"/>
  <c r="P42" i="1"/>
  <c r="Q42" i="1" s="1"/>
  <c r="P23" i="1"/>
  <c r="Q23" i="1" s="1"/>
  <c r="P88" i="1"/>
  <c r="Q88" i="1" s="1"/>
  <c r="P142" i="1"/>
  <c r="Q142" i="1" s="1"/>
  <c r="P95" i="1"/>
  <c r="Q95" i="1" s="1"/>
  <c r="P85" i="1"/>
  <c r="Q85" i="1" s="1"/>
  <c r="P72" i="1"/>
  <c r="Q72" i="1" s="1"/>
  <c r="P54" i="1"/>
  <c r="Q54" i="1" s="1"/>
  <c r="P39" i="1"/>
  <c r="Q39" i="1" s="1"/>
  <c r="P193" i="1"/>
  <c r="Q193" i="1" s="1"/>
  <c r="P71" i="1"/>
  <c r="Q71" i="1" s="1"/>
  <c r="P120" i="1"/>
  <c r="Q120" i="1" s="1"/>
  <c r="P128" i="1"/>
  <c r="Q128" i="1" s="1"/>
  <c r="P184" i="1"/>
  <c r="Q184" i="1" s="1"/>
  <c r="P109" i="1"/>
  <c r="Q109" i="1" s="1"/>
  <c r="P129" i="1"/>
  <c r="Q129" i="1" s="1"/>
  <c r="P161" i="1"/>
  <c r="Q161" i="1" s="1"/>
  <c r="P194" i="1"/>
  <c r="Q194" i="1" s="1"/>
  <c r="P134" i="1"/>
  <c r="Q134" i="1" s="1"/>
  <c r="P69" i="1"/>
  <c r="Q69" i="1" s="1"/>
  <c r="P62" i="1"/>
  <c r="Q62" i="1" s="1"/>
  <c r="P223" i="1"/>
  <c r="Q223" i="1" s="1"/>
  <c r="P114" i="1"/>
  <c r="Q114" i="1" s="1"/>
  <c r="P37" i="1"/>
  <c r="Q37" i="1" s="1"/>
  <c r="P230" i="1"/>
  <c r="Q230" i="1" s="1"/>
  <c r="P116" i="1"/>
  <c r="Q116" i="1" s="1"/>
  <c r="P121" i="1"/>
  <c r="Q121" i="1" s="1"/>
  <c r="P22" i="1"/>
  <c r="Q22" i="1" s="1"/>
  <c r="P126" i="1"/>
  <c r="Q126" i="1" s="1"/>
  <c r="P79" i="1"/>
  <c r="Q79" i="1" s="1"/>
  <c r="P44" i="1"/>
  <c r="Q44" i="1" s="1"/>
  <c r="P189" i="1"/>
  <c r="Q189" i="1" s="1"/>
  <c r="P157" i="1"/>
  <c r="Q157" i="1" s="1"/>
  <c r="P169" i="1"/>
  <c r="Q169" i="1" s="1"/>
  <c r="P101" i="1"/>
  <c r="Q101" i="1" s="1"/>
  <c r="P160" i="1"/>
  <c r="Q160" i="1" s="1"/>
  <c r="P165" i="1"/>
  <c r="Q165" i="1" s="1"/>
  <c r="P136" i="1"/>
  <c r="Q136" i="1" s="1"/>
  <c r="P34" i="1"/>
  <c r="Q34" i="1" s="1"/>
  <c r="P35" i="1"/>
  <c r="Q35" i="1" s="1"/>
  <c r="P33" i="1"/>
  <c r="Q33" i="1" s="1"/>
  <c r="P221" i="1"/>
  <c r="Q221" i="1" s="1"/>
  <c r="P210" i="1"/>
  <c r="Q210" i="1" s="1"/>
  <c r="P152" i="1"/>
  <c r="Q152" i="1" s="1"/>
  <c r="P137" i="1"/>
  <c r="Q137" i="1" s="1"/>
  <c r="P60" i="1"/>
  <c r="Q60" i="1" s="1"/>
  <c r="P201" i="1"/>
  <c r="Q201" i="1" s="1"/>
  <c r="P196" i="1"/>
  <c r="Q196" i="1" s="1"/>
  <c r="P186" i="1"/>
  <c r="Q186" i="1" s="1"/>
  <c r="P198" i="1"/>
  <c r="Q198" i="1" s="1"/>
  <c r="P20" i="1"/>
  <c r="Q20" i="1" s="1"/>
  <c r="P145" i="1"/>
  <c r="Q145" i="1" s="1"/>
  <c r="P61" i="1"/>
  <c r="Q61" i="1" s="1"/>
  <c r="P13" i="1"/>
  <c r="Q13" i="1" s="1"/>
  <c r="P83" i="1"/>
  <c r="Q83" i="1" s="1"/>
  <c r="P123" i="1"/>
  <c r="Q123" i="1" s="1"/>
  <c r="P151" i="1"/>
  <c r="Q151" i="1" s="1"/>
  <c r="P110" i="1"/>
  <c r="Q110" i="1" s="1"/>
  <c r="P87" i="1"/>
  <c r="Q87" i="1" s="1"/>
  <c r="P216" i="1"/>
  <c r="Q216" i="1" s="1"/>
  <c r="P66" i="1"/>
  <c r="Q66" i="1" s="1"/>
  <c r="P45" i="1"/>
  <c r="Q45" i="1" s="1"/>
  <c r="P174" i="1"/>
  <c r="Q174" i="1" s="1"/>
  <c r="P93" i="1"/>
  <c r="Q93" i="1" s="1"/>
  <c r="P143" i="1"/>
  <c r="Q143" i="1" s="1"/>
  <c r="P139" i="1"/>
  <c r="Q139" i="1" s="1"/>
  <c r="P211" i="1"/>
  <c r="Q211" i="1" s="1"/>
  <c r="P172" i="1"/>
  <c r="Q172" i="1" s="1"/>
  <c r="P68" i="1"/>
  <c r="Q68" i="1" s="1"/>
  <c r="P182" i="1"/>
  <c r="Q182" i="1" s="1"/>
  <c r="P81" i="1"/>
  <c r="Q81" i="1" s="1"/>
  <c r="P209" i="1"/>
  <c r="Q209" i="1" s="1"/>
  <c r="P50" i="1"/>
  <c r="Q50" i="1" s="1"/>
  <c r="P59" i="1"/>
  <c r="Q59" i="1" s="1"/>
  <c r="P77" i="1"/>
  <c r="Q77" i="1" s="1"/>
  <c r="P15" i="1"/>
  <c r="Q15" i="1" s="1"/>
  <c r="P113" i="1"/>
  <c r="Q113" i="1" s="1"/>
  <c r="P215" i="1"/>
  <c r="Q215" i="1" s="1"/>
  <c r="P132" i="1"/>
  <c r="Q132" i="1" s="1"/>
  <c r="P222" i="1"/>
  <c r="Q222" i="1" s="1"/>
  <c r="P192" i="1"/>
  <c r="Q192" i="1" s="1"/>
  <c r="P153" i="1"/>
  <c r="Q153" i="1" s="1"/>
  <c r="P58" i="1"/>
  <c r="Q58" i="1" s="1"/>
  <c r="P32" i="1"/>
  <c r="Q32" i="1" s="1"/>
  <c r="P14" i="1"/>
  <c r="Q14" i="1" s="1"/>
  <c r="J95" i="1"/>
  <c r="K95" i="1" s="1"/>
  <c r="J90" i="1"/>
  <c r="K90" i="1" s="1"/>
  <c r="J28" i="1"/>
  <c r="K28" i="1" s="1"/>
  <c r="J54" i="1"/>
  <c r="K54" i="1" s="1"/>
  <c r="J126" i="1"/>
  <c r="K126" i="1" s="1"/>
  <c r="J170" i="1"/>
  <c r="K170" i="1" s="1"/>
  <c r="J68" i="1"/>
  <c r="K68" i="1" s="1"/>
  <c r="J19" i="1"/>
  <c r="K19" i="1" s="1"/>
  <c r="J148" i="1"/>
  <c r="K148" i="1" s="1"/>
  <c r="J153" i="1"/>
  <c r="K153" i="1" s="1"/>
  <c r="J8" i="1"/>
  <c r="K8" i="1" s="1"/>
  <c r="J152" i="1"/>
  <c r="K152" i="1" s="1"/>
  <c r="J115" i="1"/>
  <c r="K115" i="1" s="1"/>
  <c r="J209" i="1"/>
  <c r="K209" i="1" s="1"/>
  <c r="J183" i="1"/>
  <c r="K183" i="1" s="1"/>
  <c r="J30" i="1"/>
  <c r="K30" i="1" s="1"/>
  <c r="J67" i="1"/>
  <c r="K67" i="1" s="1"/>
  <c r="J60" i="1"/>
  <c r="K60" i="1" s="1"/>
  <c r="J14" i="1"/>
  <c r="K14" i="1" s="1"/>
  <c r="J12" i="1"/>
  <c r="K12" i="1" s="1"/>
  <c r="J149" i="1"/>
  <c r="K149" i="1" s="1"/>
  <c r="J135" i="1"/>
  <c r="K135" i="1" s="1"/>
  <c r="J43" i="1"/>
  <c r="K43" i="1" s="1"/>
  <c r="J70" i="1"/>
  <c r="K70" i="1" s="1"/>
  <c r="J177" i="1"/>
  <c r="K177" i="1" s="1"/>
  <c r="J225" i="1"/>
  <c r="K225" i="1" s="1"/>
  <c r="J155" i="1"/>
  <c r="K155" i="1" s="1"/>
  <c r="J157" i="1"/>
  <c r="K157" i="1" s="1"/>
  <c r="J154" i="1"/>
  <c r="K154" i="1" s="1"/>
  <c r="J189" i="1"/>
  <c r="K189" i="1" s="1"/>
  <c r="J202" i="1"/>
  <c r="K202" i="1" s="1"/>
  <c r="J26" i="1"/>
  <c r="K26" i="1" s="1"/>
  <c r="J46" i="1"/>
  <c r="K46" i="1" s="1"/>
  <c r="J31" i="1"/>
  <c r="K31" i="1" s="1"/>
  <c r="J207" i="1"/>
  <c r="K207" i="1" s="1"/>
  <c r="J223" i="1"/>
  <c r="K223" i="1" s="1"/>
  <c r="J181" i="1"/>
  <c r="K181" i="1" s="1"/>
  <c r="J42" i="1"/>
  <c r="K42" i="1" s="1"/>
  <c r="J64" i="1"/>
  <c r="K64" i="1" s="1"/>
  <c r="J129" i="1"/>
  <c r="K129" i="1" s="1"/>
  <c r="J15" i="1"/>
  <c r="K15" i="1" s="1"/>
  <c r="J88" i="1"/>
  <c r="K88" i="1" s="1"/>
  <c r="J66" i="1"/>
  <c r="K66" i="1" s="1"/>
  <c r="J108" i="1"/>
  <c r="K108" i="1" s="1"/>
  <c r="J226" i="1"/>
  <c r="K226" i="1" s="1"/>
  <c r="J133" i="1"/>
  <c r="K133" i="1" s="1"/>
  <c r="J217" i="1"/>
  <c r="K217" i="1" s="1"/>
  <c r="J82" i="1"/>
  <c r="K82" i="1" s="1"/>
  <c r="J83" i="1"/>
  <c r="K83" i="1" s="1"/>
  <c r="J151" i="1"/>
  <c r="K151" i="1" s="1"/>
  <c r="J185" i="1"/>
  <c r="K185" i="1" s="1"/>
  <c r="J63" i="1"/>
  <c r="K63" i="1" s="1"/>
  <c r="J216" i="1"/>
  <c r="K216" i="1" s="1"/>
  <c r="J29" i="1"/>
  <c r="K29" i="1" s="1"/>
  <c r="J147" i="1"/>
  <c r="K147" i="1" s="1"/>
  <c r="J75" i="1"/>
  <c r="K75" i="1" s="1"/>
  <c r="J163" i="1"/>
  <c r="K163" i="1" s="1"/>
  <c r="J74" i="1"/>
  <c r="K74" i="1" s="1"/>
  <c r="J52" i="1"/>
  <c r="K52" i="1" s="1"/>
  <c r="J142" i="1"/>
  <c r="K142" i="1" s="1"/>
  <c r="J169" i="1"/>
  <c r="K169" i="1" s="1"/>
  <c r="J49" i="1"/>
  <c r="K49" i="1" s="1"/>
  <c r="J176" i="1"/>
  <c r="K176" i="1" s="1"/>
  <c r="J139" i="1"/>
  <c r="K139" i="1" s="1"/>
  <c r="J160" i="1"/>
  <c r="K160" i="1" s="1"/>
  <c r="J167" i="1"/>
  <c r="K167" i="1" s="1"/>
  <c r="J45" i="1"/>
  <c r="K45" i="1" s="1"/>
  <c r="J91" i="1"/>
  <c r="K91" i="1" s="1"/>
  <c r="J173" i="1"/>
  <c r="K173" i="1" s="1"/>
  <c r="J141" i="1"/>
  <c r="K141" i="1" s="1"/>
  <c r="J73" i="1"/>
  <c r="K73" i="1" s="1"/>
  <c r="J62" i="1"/>
  <c r="K62" i="1" s="1"/>
  <c r="J58" i="1"/>
  <c r="K58" i="1" s="1"/>
  <c r="J134" i="1"/>
  <c r="K134" i="1" s="1"/>
  <c r="G176" i="1"/>
  <c r="H176" i="1" s="1"/>
  <c r="G164" i="1"/>
  <c r="H164" i="1" s="1"/>
  <c r="G122" i="1"/>
  <c r="H122" i="1" s="1"/>
  <c r="G11" i="1"/>
  <c r="H11" i="1" s="1"/>
  <c r="G51" i="1"/>
  <c r="H51" i="1" s="1"/>
  <c r="G192" i="1"/>
  <c r="H192" i="1" s="1"/>
  <c r="G204" i="1"/>
  <c r="H204" i="1" s="1"/>
  <c r="G154" i="1"/>
  <c r="H154" i="1" s="1"/>
  <c r="G97" i="1"/>
  <c r="H97" i="1" s="1"/>
  <c r="G189" i="1"/>
  <c r="H189" i="1" s="1"/>
  <c r="G59" i="1"/>
  <c r="H59" i="1" s="1"/>
  <c r="G76" i="1"/>
  <c r="H76" i="1" s="1"/>
  <c r="G217" i="1"/>
  <c r="H217" i="1" s="1"/>
  <c r="G72" i="1"/>
  <c r="H72" i="1" s="1"/>
  <c r="G150" i="1"/>
  <c r="H150" i="1" s="1"/>
  <c r="G184" i="1"/>
  <c r="H184" i="1" s="1"/>
  <c r="G140" i="1"/>
  <c r="H140" i="1" s="1"/>
  <c r="G228" i="1"/>
  <c r="H228" i="1" s="1"/>
  <c r="G124" i="1"/>
  <c r="H124" i="1" s="1"/>
  <c r="G211" i="1"/>
  <c r="H211" i="1" s="1"/>
  <c r="G196" i="1"/>
  <c r="H196" i="1" s="1"/>
  <c r="G106" i="1"/>
  <c r="H106" i="1" s="1"/>
  <c r="G92" i="1"/>
  <c r="H92" i="1" s="1"/>
  <c r="G131" i="1"/>
  <c r="H131" i="1" s="1"/>
  <c r="G8" i="1"/>
  <c r="H8" i="1" s="1"/>
  <c r="G202" i="1"/>
  <c r="H202" i="1" s="1"/>
  <c r="G22" i="1"/>
  <c r="H22" i="1" s="1"/>
  <c r="G121" i="1"/>
  <c r="H121" i="1" s="1"/>
  <c r="G36" i="1"/>
  <c r="H36" i="1" s="1"/>
  <c r="G207" i="1"/>
  <c r="H207" i="1" s="1"/>
  <c r="G40" i="1"/>
  <c r="H40" i="1" s="1"/>
  <c r="G105" i="1"/>
  <c r="H105" i="1" s="1"/>
  <c r="G218" i="1"/>
  <c r="H218" i="1" s="1"/>
  <c r="G67" i="1"/>
  <c r="H67" i="1" s="1"/>
  <c r="G65" i="1"/>
  <c r="H65" i="1" s="1"/>
  <c r="G10" i="1"/>
  <c r="H10" i="1" s="1"/>
  <c r="G220" i="1"/>
  <c r="H220" i="1" s="1"/>
  <c r="G172" i="1"/>
  <c r="H172" i="1" s="1"/>
  <c r="G160" i="1"/>
  <c r="H160" i="1" s="1"/>
  <c r="G177" i="1"/>
  <c r="H177" i="1" s="1"/>
  <c r="G112" i="1"/>
  <c r="H112" i="1" s="1"/>
  <c r="G221" i="1"/>
  <c r="H221" i="1" s="1"/>
  <c r="G163" i="1"/>
  <c r="H163" i="1" s="1"/>
  <c r="G186" i="1"/>
  <c r="H186" i="1" s="1"/>
  <c r="G157" i="1"/>
  <c r="H157" i="1" s="1"/>
  <c r="G180" i="1"/>
  <c r="H180" i="1" s="1"/>
  <c r="G69" i="1"/>
  <c r="H69" i="1" s="1"/>
  <c r="G28" i="1"/>
  <c r="H28" i="1" s="1"/>
  <c r="G37" i="1"/>
  <c r="H37" i="1" s="1"/>
  <c r="G50" i="1"/>
  <c r="H50" i="1" s="1"/>
  <c r="G24" i="1"/>
  <c r="H24" i="1" s="1"/>
  <c r="G147" i="1"/>
  <c r="H147" i="1" s="1"/>
  <c r="G27" i="1"/>
  <c r="H27" i="1" s="1"/>
  <c r="G61" i="1"/>
  <c r="H61" i="1" s="1"/>
  <c r="G182" i="1"/>
  <c r="H182" i="1" s="1"/>
  <c r="G161" i="1"/>
  <c r="H161" i="1" s="1"/>
  <c r="G195" i="1"/>
  <c r="H195" i="1" s="1"/>
  <c r="G185" i="1"/>
  <c r="H185" i="1" s="1"/>
  <c r="G31" i="1"/>
  <c r="H31" i="1" s="1"/>
  <c r="G171" i="1"/>
  <c r="H171" i="1" s="1"/>
  <c r="G109" i="1"/>
  <c r="H109" i="1" s="1"/>
  <c r="G223" i="1"/>
  <c r="H223" i="1" s="1"/>
  <c r="G75" i="1"/>
  <c r="H75" i="1" s="1"/>
  <c r="G43" i="1"/>
  <c r="H43" i="1" s="1"/>
  <c r="G9" i="1"/>
  <c r="H9" i="1" s="1"/>
  <c r="G174" i="1"/>
  <c r="H174" i="1" s="1"/>
  <c r="G230" i="1"/>
  <c r="H230" i="1" s="1"/>
  <c r="G222" i="1"/>
  <c r="H222" i="1" s="1"/>
  <c r="G197" i="1"/>
  <c r="H197" i="1" s="1"/>
  <c r="G68" i="1"/>
  <c r="H68" i="1" s="1"/>
  <c r="G73" i="1"/>
  <c r="H73" i="1" s="1"/>
  <c r="G208" i="1"/>
  <c r="H208" i="1" s="1"/>
  <c r="G203" i="1"/>
  <c r="H203" i="1" s="1"/>
  <c r="G179" i="1"/>
  <c r="H179" i="1" s="1"/>
  <c r="G95" i="1"/>
  <c r="H95" i="1" s="1"/>
  <c r="G219" i="1"/>
  <c r="H219" i="1" s="1"/>
  <c r="G206" i="1"/>
  <c r="H206" i="1" s="1"/>
  <c r="G201" i="1"/>
  <c r="H201" i="1" s="1"/>
  <c r="G118" i="1"/>
  <c r="H118" i="1" s="1"/>
  <c r="G193" i="1"/>
  <c r="H193" i="1" s="1"/>
  <c r="G168" i="1"/>
  <c r="H168" i="1" s="1"/>
  <c r="G145" i="1"/>
  <c r="H145" i="1" s="1"/>
  <c r="G71" i="1"/>
  <c r="H71" i="1" s="1"/>
  <c r="G84" i="1"/>
  <c r="H84" i="1" s="1"/>
  <c r="G175" i="1"/>
  <c r="H175" i="1" s="1"/>
  <c r="G165" i="1"/>
  <c r="H165" i="1" s="1"/>
  <c r="G111" i="1"/>
  <c r="H111" i="1" s="1"/>
  <c r="G209" i="1"/>
  <c r="H209" i="1" s="1"/>
  <c r="G170" i="1"/>
  <c r="H170" i="1" s="1"/>
  <c r="G190" i="1"/>
  <c r="H190" i="1" s="1"/>
  <c r="G191" i="1"/>
  <c r="H191" i="1" s="1"/>
  <c r="G133" i="1"/>
  <c r="H133" i="1" s="1"/>
  <c r="G104" i="1"/>
  <c r="H104" i="1" s="1"/>
  <c r="G166" i="1"/>
  <c r="H166" i="1" s="1"/>
  <c r="G167" i="1"/>
  <c r="H167" i="1" s="1"/>
  <c r="G44" i="1"/>
  <c r="H44" i="1" s="1"/>
  <c r="G212" i="1"/>
  <c r="H212" i="1" s="1"/>
  <c r="G30" i="1"/>
  <c r="H30" i="1" s="1"/>
  <c r="G64" i="1"/>
  <c r="H64" i="1" s="1"/>
  <c r="G127" i="1"/>
  <c r="H127" i="1" s="1"/>
  <c r="G12" i="1"/>
  <c r="H12" i="1" s="1"/>
  <c r="G41" i="1"/>
  <c r="H41" i="1" s="1"/>
  <c r="G200" i="1"/>
  <c r="H200" i="1" s="1"/>
  <c r="G205" i="1"/>
  <c r="H205" i="1" s="1"/>
  <c r="G74" i="1"/>
  <c r="H74" i="1" s="1"/>
  <c r="G45" i="1"/>
  <c r="H45" i="1" s="1"/>
  <c r="G21" i="1"/>
  <c r="H21" i="1" s="1"/>
  <c r="G117" i="1"/>
  <c r="H117" i="1" s="1"/>
  <c r="G60" i="1"/>
  <c r="H60" i="1" s="1"/>
  <c r="G162" i="1"/>
  <c r="H162" i="1" s="1"/>
  <c r="G77" i="1"/>
  <c r="H77" i="1" s="1"/>
  <c r="G35" i="1"/>
  <c r="H35" i="1" s="1"/>
  <c r="G7" i="1"/>
  <c r="H7" i="1" s="1"/>
  <c r="G42" i="1"/>
  <c r="H42" i="1" s="1"/>
  <c r="G90" i="1"/>
  <c r="H90" i="1" s="1"/>
  <c r="G80" i="1"/>
  <c r="H80" i="1" s="1"/>
  <c r="G146" i="1"/>
  <c r="H146" i="1" s="1"/>
  <c r="G155" i="1"/>
  <c r="H155" i="1" s="1"/>
  <c r="G156" i="1"/>
  <c r="H156" i="1" s="1"/>
  <c r="G215" i="1"/>
  <c r="H215" i="1" s="1"/>
  <c r="G48" i="1"/>
  <c r="H48" i="1" s="1"/>
  <c r="G78" i="1"/>
  <c r="H78" i="1" s="1"/>
  <c r="G214" i="1"/>
  <c r="H214" i="1" s="1"/>
  <c r="G187" i="1"/>
  <c r="H187" i="1" s="1"/>
  <c r="G183" i="1"/>
  <c r="H183" i="1" s="1"/>
  <c r="G152" i="1"/>
  <c r="H152" i="1" s="1"/>
  <c r="G210" i="1"/>
  <c r="H210" i="1" s="1"/>
  <c r="G108" i="1"/>
  <c r="H108" i="1" s="1"/>
  <c r="G107" i="1"/>
  <c r="H107" i="1" s="1"/>
  <c r="G96" i="1"/>
  <c r="H96" i="1" s="1"/>
  <c r="G153" i="1"/>
  <c r="H153" i="1" s="1"/>
  <c r="G87" i="1"/>
  <c r="H87" i="1" s="1"/>
  <c r="G56" i="1"/>
  <c r="H56" i="1" s="1"/>
  <c r="G229" i="1"/>
  <c r="H229" i="1" s="1"/>
  <c r="G159" i="1"/>
  <c r="H159" i="1" s="1"/>
  <c r="G26" i="1"/>
  <c r="H26" i="1" s="1"/>
  <c r="G216" i="1"/>
  <c r="H216" i="1" s="1"/>
  <c r="G178" i="1"/>
  <c r="H178" i="1" s="1"/>
  <c r="G198" i="1"/>
  <c r="H198" i="1" s="1"/>
  <c r="G89" i="1"/>
  <c r="H89" i="1" s="1"/>
  <c r="G102" i="1"/>
  <c r="H102" i="1" s="1"/>
  <c r="G158" i="1"/>
  <c r="H158" i="1" s="1"/>
  <c r="G194" i="1"/>
  <c r="H194" i="1" s="1"/>
  <c r="G125" i="1"/>
  <c r="H125" i="1" s="1"/>
  <c r="S171" i="1" l="1"/>
  <c r="T171" i="1" s="1"/>
  <c r="V18" i="1"/>
  <c r="W18" i="1" s="1"/>
  <c r="V55" i="1"/>
  <c r="W55" i="1" s="1"/>
  <c r="V227" i="1"/>
  <c r="W227" i="1" s="1"/>
  <c r="V12" i="1"/>
  <c r="W12" i="1" s="1"/>
  <c r="V14" i="1"/>
  <c r="W14" i="1" s="1"/>
  <c r="V199" i="1"/>
  <c r="W199" i="1" s="1"/>
  <c r="V171" i="1"/>
  <c r="W171" i="1" s="1"/>
  <c r="V139" i="1"/>
  <c r="W139" i="1" s="1"/>
  <c r="V32" i="1"/>
  <c r="W32" i="1" s="1"/>
  <c r="V178" i="1"/>
  <c r="W178" i="1" s="1"/>
  <c r="V101" i="1"/>
  <c r="W101" i="1" s="1"/>
  <c r="V181" i="1"/>
  <c r="W181" i="1" s="1"/>
  <c r="V74" i="1"/>
  <c r="W74" i="1" s="1"/>
  <c r="V123" i="1"/>
  <c r="W123" i="1" s="1"/>
  <c r="V91" i="1"/>
  <c r="W91" i="1" s="1"/>
  <c r="V36" i="1"/>
  <c r="W36" i="1" s="1"/>
  <c r="V99" i="1"/>
  <c r="W99" i="1" s="1"/>
  <c r="V86" i="1"/>
  <c r="W86" i="1" s="1"/>
  <c r="V148" i="1"/>
  <c r="W148" i="1" s="1"/>
  <c r="V207" i="1"/>
  <c r="W207" i="1" s="1"/>
  <c r="V87" i="1"/>
  <c r="W87" i="1" s="1"/>
  <c r="V145" i="1"/>
  <c r="W145" i="1" s="1"/>
  <c r="V200" i="1"/>
  <c r="W200" i="1" s="1"/>
  <c r="V196" i="1"/>
  <c r="W196" i="1" s="1"/>
  <c r="V133" i="1"/>
  <c r="W133" i="1" s="1"/>
  <c r="V186" i="1"/>
  <c r="W186" i="1" s="1"/>
  <c r="V230" i="1"/>
  <c r="W230" i="1" s="1"/>
  <c r="V168" i="1"/>
  <c r="W168" i="1" s="1"/>
  <c r="V30" i="1"/>
  <c r="W30" i="1" s="1"/>
  <c r="V103" i="1"/>
  <c r="W103" i="1" s="1"/>
  <c r="V24" i="1"/>
  <c r="W24" i="1" s="1"/>
  <c r="V216" i="1"/>
  <c r="W216" i="1" s="1"/>
  <c r="V173" i="1"/>
  <c r="W173" i="1" s="1"/>
  <c r="V170" i="1"/>
  <c r="W170" i="1" s="1"/>
  <c r="V146" i="1"/>
  <c r="W146" i="1" s="1"/>
  <c r="V113" i="1"/>
  <c r="W113" i="1" s="1"/>
  <c r="V67" i="1"/>
  <c r="W67" i="1" s="1"/>
  <c r="V183" i="1"/>
  <c r="W183" i="1" s="1"/>
  <c r="V66" i="1"/>
  <c r="W66" i="1" s="1"/>
  <c r="V174" i="1"/>
  <c r="W174" i="1" s="1"/>
  <c r="V79" i="1"/>
  <c r="W79" i="1" s="1"/>
  <c r="V119" i="1"/>
  <c r="W119" i="1" s="1"/>
  <c r="V89" i="1"/>
  <c r="W89" i="1" s="1"/>
  <c r="V40" i="1"/>
  <c r="W40" i="1" s="1"/>
  <c r="V85" i="1"/>
  <c r="W85" i="1" s="1"/>
  <c r="V107" i="1"/>
  <c r="W107" i="1" s="1"/>
  <c r="V152" i="1"/>
  <c r="W152" i="1" s="1"/>
  <c r="V206" i="1"/>
  <c r="W206" i="1" s="1"/>
  <c r="V96" i="1"/>
  <c r="W96" i="1" s="1"/>
  <c r="V149" i="1"/>
  <c r="W149" i="1" s="1"/>
  <c r="V209" i="1"/>
  <c r="W209" i="1" s="1"/>
  <c r="V201" i="1"/>
  <c r="W201" i="1" s="1"/>
  <c r="V144" i="1"/>
  <c r="W144" i="1" s="1"/>
  <c r="V194" i="1"/>
  <c r="W194" i="1" s="1"/>
  <c r="V75" i="1"/>
  <c r="W75" i="1" s="1"/>
  <c r="V189" i="1"/>
  <c r="W189" i="1" s="1"/>
  <c r="V169" i="1"/>
  <c r="W169" i="1" s="1"/>
  <c r="V177" i="1"/>
  <c r="W177" i="1" s="1"/>
  <c r="V180" i="1"/>
  <c r="W180" i="1" s="1"/>
  <c r="V62" i="1"/>
  <c r="W62" i="1" s="1"/>
  <c r="V131" i="1"/>
  <c r="W131" i="1" s="1"/>
  <c r="V9" i="1"/>
  <c r="W9" i="1" s="1"/>
  <c r="V109" i="1"/>
  <c r="W109" i="1" s="1"/>
  <c r="V41" i="1"/>
  <c r="W41" i="1" s="1"/>
  <c r="V218" i="1"/>
  <c r="W218" i="1" s="1"/>
  <c r="V68" i="1"/>
  <c r="W68" i="1" s="1"/>
  <c r="V23" i="1"/>
  <c r="W23" i="1" s="1"/>
  <c r="V213" i="1"/>
  <c r="W213" i="1" s="1"/>
  <c r="V26" i="1"/>
  <c r="W26" i="1" s="1"/>
  <c r="V83" i="1"/>
  <c r="W83" i="1" s="1"/>
  <c r="V16" i="1"/>
  <c r="W16" i="1" s="1"/>
  <c r="V93" i="1"/>
  <c r="W93" i="1" s="1"/>
  <c r="V43" i="1"/>
  <c r="W43" i="1" s="1"/>
  <c r="V80" i="1"/>
  <c r="W80" i="1" s="1"/>
  <c r="V125" i="1"/>
  <c r="W125" i="1" s="1"/>
  <c r="V153" i="1"/>
  <c r="W153" i="1" s="1"/>
  <c r="V205" i="1"/>
  <c r="W205" i="1" s="1"/>
  <c r="V114" i="1"/>
  <c r="W114" i="1" s="1"/>
  <c r="V154" i="1"/>
  <c r="W154" i="1" s="1"/>
  <c r="V210" i="1"/>
  <c r="W210" i="1" s="1"/>
  <c r="V37" i="1"/>
  <c r="W37" i="1" s="1"/>
  <c r="V147" i="1"/>
  <c r="W147" i="1" s="1"/>
  <c r="V197" i="1"/>
  <c r="W197" i="1" s="1"/>
  <c r="V104" i="1"/>
  <c r="W104" i="1" s="1"/>
  <c r="V203" i="1"/>
  <c r="W203" i="1" s="1"/>
  <c r="V15" i="1"/>
  <c r="W15" i="1" s="1"/>
  <c r="V182" i="1"/>
  <c r="W182" i="1" s="1"/>
  <c r="V34" i="1"/>
  <c r="W34" i="1" s="1"/>
  <c r="V61" i="1"/>
  <c r="W61" i="1" s="1"/>
  <c r="V84" i="1"/>
  <c r="W84" i="1" s="1"/>
  <c r="V224" i="1"/>
  <c r="W224" i="1" s="1"/>
  <c r="V188" i="1"/>
  <c r="W188" i="1" s="1"/>
  <c r="V51" i="1"/>
  <c r="W51" i="1" s="1"/>
  <c r="V94" i="1"/>
  <c r="W94" i="1" s="1"/>
  <c r="V28" i="1"/>
  <c r="W28" i="1" s="1"/>
  <c r="V100" i="1"/>
  <c r="W100" i="1" s="1"/>
  <c r="V56" i="1"/>
  <c r="W56" i="1" s="1"/>
  <c r="V112" i="1"/>
  <c r="W112" i="1" s="1"/>
  <c r="V130" i="1"/>
  <c r="W130" i="1" s="1"/>
  <c r="V161" i="1"/>
  <c r="W161" i="1" s="1"/>
  <c r="V220" i="1"/>
  <c r="W220" i="1" s="1"/>
  <c r="V116" i="1"/>
  <c r="W116" i="1" s="1"/>
  <c r="V156" i="1"/>
  <c r="W156" i="1" s="1"/>
  <c r="V229" i="1"/>
  <c r="W229" i="1" s="1"/>
  <c r="V92" i="1"/>
  <c r="W92" i="1" s="1"/>
  <c r="V150" i="1"/>
  <c r="W150" i="1" s="1"/>
  <c r="V204" i="1"/>
  <c r="W204" i="1" s="1"/>
  <c r="V129" i="1"/>
  <c r="W129" i="1" s="1"/>
  <c r="V226" i="1"/>
  <c r="W226" i="1" s="1"/>
  <c r="V179" i="1"/>
  <c r="W179" i="1" s="1"/>
  <c r="V72" i="1"/>
  <c r="W72" i="1" s="1"/>
  <c r="V54" i="1"/>
  <c r="W54" i="1" s="1"/>
  <c r="V222" i="1"/>
  <c r="W222" i="1" s="1"/>
  <c r="V164" i="1"/>
  <c r="W164" i="1" s="1"/>
  <c r="V46" i="1"/>
  <c r="W46" i="1" s="1"/>
  <c r="V90" i="1"/>
  <c r="W90" i="1" s="1"/>
  <c r="V176" i="1"/>
  <c r="W176" i="1" s="1"/>
  <c r="V98" i="1"/>
  <c r="W98" i="1" s="1"/>
  <c r="V42" i="1"/>
  <c r="W42" i="1" s="1"/>
  <c r="V95" i="1"/>
  <c r="W95" i="1" s="1"/>
  <c r="V71" i="1"/>
  <c r="W71" i="1" s="1"/>
  <c r="V120" i="1"/>
  <c r="W120" i="1" s="1"/>
  <c r="V118" i="1"/>
  <c r="W118" i="1" s="1"/>
  <c r="V192" i="1"/>
  <c r="W192" i="1" s="1"/>
  <c r="V228" i="1"/>
  <c r="W228" i="1" s="1"/>
  <c r="V127" i="1"/>
  <c r="W127" i="1" s="1"/>
  <c r="V172" i="1"/>
  <c r="W172" i="1" s="1"/>
  <c r="V82" i="1"/>
  <c r="W82" i="1" s="1"/>
  <c r="V97" i="1"/>
  <c r="W97" i="1" s="1"/>
  <c r="V155" i="1"/>
  <c r="W155" i="1" s="1"/>
  <c r="V211" i="1"/>
  <c r="W211" i="1" s="1"/>
  <c r="V117" i="1"/>
  <c r="W117" i="1" s="1"/>
  <c r="V47" i="1"/>
  <c r="W47" i="1" s="1"/>
  <c r="V223" i="1"/>
  <c r="W223" i="1" s="1"/>
  <c r="V63" i="1"/>
  <c r="W63" i="1" s="1"/>
  <c r="V215" i="1"/>
  <c r="W215" i="1" s="1"/>
  <c r="V217" i="1"/>
  <c r="W217" i="1" s="1"/>
  <c r="V52" i="1"/>
  <c r="W52" i="1" s="1"/>
  <c r="X52" i="1" s="1"/>
  <c r="Y52" i="1" s="1"/>
  <c r="V13" i="1"/>
  <c r="W13" i="1" s="1"/>
  <c r="V69" i="1"/>
  <c r="W69" i="1" s="1"/>
  <c r="V219" i="1"/>
  <c r="W219" i="1" s="1"/>
  <c r="V11" i="1"/>
  <c r="W11" i="1" s="1"/>
  <c r="V102" i="1"/>
  <c r="W102" i="1" s="1"/>
  <c r="V50" i="1"/>
  <c r="W50" i="1" s="1"/>
  <c r="V110" i="1"/>
  <c r="W110" i="1" s="1"/>
  <c r="V77" i="1"/>
  <c r="W77" i="1" s="1"/>
  <c r="V8" i="1"/>
  <c r="W8" i="1" s="1"/>
  <c r="V132" i="1"/>
  <c r="W132" i="1" s="1"/>
  <c r="V193" i="1"/>
  <c r="W193" i="1" s="1"/>
  <c r="V190" i="1"/>
  <c r="W190" i="1" s="1"/>
  <c r="V134" i="1"/>
  <c r="W134" i="1" s="1"/>
  <c r="V185" i="1"/>
  <c r="W185" i="1" s="1"/>
  <c r="V124" i="1"/>
  <c r="W124" i="1" s="1"/>
  <c r="V121" i="1"/>
  <c r="W121" i="1" s="1"/>
  <c r="V160" i="1"/>
  <c r="W160" i="1" s="1"/>
  <c r="V212" i="1"/>
  <c r="W212" i="1" s="1"/>
  <c r="V141" i="1"/>
  <c r="W141" i="1" s="1"/>
  <c r="V53" i="1"/>
  <c r="W53" i="1" s="1"/>
  <c r="V167" i="1"/>
  <c r="W167" i="1" s="1"/>
  <c r="V73" i="1"/>
  <c r="W73" i="1" s="1"/>
  <c r="V81" i="1"/>
  <c r="W81" i="1" s="1"/>
  <c r="V202" i="1"/>
  <c r="W202" i="1" s="1"/>
  <c r="V184" i="1"/>
  <c r="W184" i="1" s="1"/>
  <c r="V106" i="1"/>
  <c r="W106" i="1" s="1"/>
  <c r="V225" i="1"/>
  <c r="W225" i="1" s="1"/>
  <c r="V115" i="1"/>
  <c r="W115" i="1" s="1"/>
  <c r="V135" i="1"/>
  <c r="W135" i="1" s="1"/>
  <c r="V198" i="1"/>
  <c r="W198" i="1" s="1"/>
  <c r="V214" i="1"/>
  <c r="W214" i="1" s="1"/>
  <c r="V221" i="1"/>
  <c r="W221" i="1" s="1"/>
  <c r="V31" i="1"/>
  <c r="W31" i="1" s="1"/>
  <c r="V191" i="1"/>
  <c r="W191" i="1" s="1"/>
  <c r="V39" i="1"/>
  <c r="W39" i="1" s="1"/>
  <c r="V44" i="1"/>
  <c r="W44" i="1" s="1"/>
  <c r="V138" i="1"/>
  <c r="W138" i="1" s="1"/>
  <c r="V64" i="1"/>
  <c r="W64" i="1" s="1"/>
  <c r="V65" i="1"/>
  <c r="W65" i="1" s="1"/>
  <c r="V159" i="1"/>
  <c r="W159" i="1" s="1"/>
  <c r="V59" i="1"/>
  <c r="W59" i="1" s="1"/>
  <c r="V162" i="1"/>
  <c r="W162" i="1" s="1"/>
  <c r="V70" i="1"/>
  <c r="W70" i="1" s="1"/>
  <c r="V157" i="1"/>
  <c r="W157" i="1" s="1"/>
  <c r="V78" i="1"/>
  <c r="W78" i="1" s="1"/>
  <c r="V128" i="1"/>
  <c r="W128" i="1" s="1"/>
  <c r="V137" i="1"/>
  <c r="W137" i="1" s="1"/>
  <c r="V33" i="1"/>
  <c r="W33" i="1" s="1"/>
  <c r="V136" i="1"/>
  <c r="W136" i="1" s="1"/>
  <c r="V163" i="1"/>
  <c r="W163" i="1" s="1"/>
  <c r="V108" i="1"/>
  <c r="W108" i="1" s="1"/>
  <c r="V25" i="1"/>
  <c r="W25" i="1" s="1"/>
  <c r="V29" i="1"/>
  <c r="W29" i="1" s="1"/>
  <c r="V88" i="1"/>
  <c r="W88" i="1" s="1"/>
  <c r="V19" i="1"/>
  <c r="W19" i="1" s="1"/>
  <c r="V105" i="1"/>
  <c r="W105" i="1" s="1"/>
  <c r="V35" i="1"/>
  <c r="W35" i="1" s="1"/>
  <c r="V142" i="1"/>
  <c r="W142" i="1" s="1"/>
  <c r="V111" i="1"/>
  <c r="W111" i="1" s="1"/>
  <c r="V57" i="1"/>
  <c r="W57" i="1" s="1"/>
  <c r="V151" i="1"/>
  <c r="W151" i="1" s="1"/>
  <c r="V126" i="1"/>
  <c r="W126" i="1" s="1"/>
  <c r="V143" i="1"/>
  <c r="W143" i="1" s="1"/>
  <c r="V17" i="1"/>
  <c r="W17" i="1" s="1"/>
  <c r="V195" i="1"/>
  <c r="W195" i="1" s="1"/>
  <c r="V27" i="1"/>
  <c r="W27" i="1" s="1"/>
  <c r="V60" i="1"/>
  <c r="W60" i="1" s="1"/>
  <c r="V140" i="1"/>
  <c r="W140" i="1" s="1"/>
  <c r="V158" i="1"/>
  <c r="W158" i="1" s="1"/>
  <c r="V7" i="1"/>
  <c r="W7" i="1" s="1"/>
  <c r="V58" i="1"/>
  <c r="W58" i="1" s="1"/>
  <c r="V175" i="1"/>
  <c r="W175" i="1" s="1"/>
  <c r="V10" i="1"/>
  <c r="W10" i="1" s="1"/>
  <c r="V166" i="1"/>
  <c r="W166" i="1" s="1"/>
  <c r="V49" i="1"/>
  <c r="W49" i="1" s="1"/>
  <c r="V122" i="1"/>
  <c r="W122" i="1" s="1"/>
  <c r="V38" i="1"/>
  <c r="W38" i="1" s="1"/>
  <c r="V76" i="1"/>
  <c r="W76" i="1" s="1"/>
  <c r="V187" i="1"/>
  <c r="W187" i="1" s="1"/>
  <c r="V21" i="1"/>
  <c r="W21" i="1" s="1"/>
  <c r="V20" i="1"/>
  <c r="W20" i="1" s="1"/>
  <c r="V208" i="1"/>
  <c r="W208" i="1" s="1"/>
  <c r="S37" i="1"/>
  <c r="T37" i="1" s="1"/>
  <c r="S86" i="1"/>
  <c r="T86" i="1" s="1"/>
  <c r="S130" i="1"/>
  <c r="T130" i="1" s="1"/>
  <c r="S161" i="1"/>
  <c r="T161" i="1" s="1"/>
  <c r="S220" i="1"/>
  <c r="T220" i="1" s="1"/>
  <c r="S94" i="1"/>
  <c r="T94" i="1" s="1"/>
  <c r="S134" i="1"/>
  <c r="T134" i="1" s="1"/>
  <c r="S185" i="1"/>
  <c r="T185" i="1" s="1"/>
  <c r="S28" i="1"/>
  <c r="T28" i="1" s="1"/>
  <c r="S100" i="1"/>
  <c r="T100" i="1" s="1"/>
  <c r="S147" i="1"/>
  <c r="T147" i="1" s="1"/>
  <c r="S197" i="1"/>
  <c r="T197" i="1" s="1"/>
  <c r="S43" i="1"/>
  <c r="T43" i="1" s="1"/>
  <c r="S189" i="1"/>
  <c r="T189" i="1" s="1"/>
  <c r="S81" i="1"/>
  <c r="T81" i="1" s="1"/>
  <c r="S163" i="1"/>
  <c r="T163" i="1" s="1"/>
  <c r="S219" i="1"/>
  <c r="T219" i="1" s="1"/>
  <c r="S137" i="1"/>
  <c r="T137" i="1" s="1"/>
  <c r="S72" i="1"/>
  <c r="T72" i="1" s="1"/>
  <c r="S33" i="1"/>
  <c r="T33" i="1" s="1"/>
  <c r="S178" i="1"/>
  <c r="T178" i="1" s="1"/>
  <c r="S222" i="1"/>
  <c r="T222" i="1" s="1"/>
  <c r="S227" i="1"/>
  <c r="T227" i="1" s="1"/>
  <c r="S53" i="1"/>
  <c r="T53" i="1" s="1"/>
  <c r="S199" i="1"/>
  <c r="T199" i="1" s="1"/>
  <c r="S44" i="1"/>
  <c r="T44" i="1" s="1"/>
  <c r="S96" i="1"/>
  <c r="T96" i="1" s="1"/>
  <c r="S118" i="1"/>
  <c r="T118" i="1" s="1"/>
  <c r="S192" i="1"/>
  <c r="T192" i="1" s="1"/>
  <c r="S228" i="1"/>
  <c r="T228" i="1" s="1"/>
  <c r="S98" i="1"/>
  <c r="T98" i="1" s="1"/>
  <c r="S136" i="1"/>
  <c r="T136" i="1" s="1"/>
  <c r="S187" i="1"/>
  <c r="T187" i="1" s="1"/>
  <c r="S42" i="1"/>
  <c r="T42" i="1" s="1"/>
  <c r="S95" i="1"/>
  <c r="T95" i="1" s="1"/>
  <c r="S150" i="1"/>
  <c r="T150" i="1" s="1"/>
  <c r="S204" i="1"/>
  <c r="T204" i="1" s="1"/>
  <c r="S56" i="1"/>
  <c r="T56" i="1" s="1"/>
  <c r="S201" i="1"/>
  <c r="T201" i="1" s="1"/>
  <c r="S125" i="1"/>
  <c r="T125" i="1" s="1"/>
  <c r="S190" i="1"/>
  <c r="T190" i="1" s="1"/>
  <c r="S223" i="1"/>
  <c r="T223" i="1" s="1"/>
  <c r="S151" i="1"/>
  <c r="T151" i="1" s="1"/>
  <c r="S122" i="1"/>
  <c r="T122" i="1" s="1"/>
  <c r="S181" i="1"/>
  <c r="T181" i="1" s="1"/>
  <c r="S183" i="1"/>
  <c r="T183" i="1" s="1"/>
  <c r="S217" i="1"/>
  <c r="T217" i="1" s="1"/>
  <c r="S20" i="1"/>
  <c r="T20" i="1" s="1"/>
  <c r="S158" i="1"/>
  <c r="T158" i="1" s="1"/>
  <c r="S70" i="1"/>
  <c r="T70" i="1" s="1"/>
  <c r="S170" i="1"/>
  <c r="T170" i="1" s="1"/>
  <c r="S59" i="1"/>
  <c r="T59" i="1" s="1"/>
  <c r="S97" i="1"/>
  <c r="T97" i="1" s="1"/>
  <c r="S132" i="1"/>
  <c r="T132" i="1" s="1"/>
  <c r="S193" i="1"/>
  <c r="T193" i="1" s="1"/>
  <c r="S11" i="1"/>
  <c r="T11" i="1" s="1"/>
  <c r="S102" i="1"/>
  <c r="T102" i="1" s="1"/>
  <c r="S143" i="1"/>
  <c r="T143" i="1" s="1"/>
  <c r="S191" i="1"/>
  <c r="T191" i="1" s="1"/>
  <c r="S50" i="1"/>
  <c r="T50" i="1" s="1"/>
  <c r="S110" i="1"/>
  <c r="T110" i="1" s="1"/>
  <c r="S155" i="1"/>
  <c r="T155" i="1" s="1"/>
  <c r="S211" i="1"/>
  <c r="T211" i="1" s="1"/>
  <c r="S77" i="1"/>
  <c r="T77" i="1" s="1"/>
  <c r="S85" i="1"/>
  <c r="T85" i="1" s="1"/>
  <c r="X85" i="1" s="1"/>
  <c r="Y85" i="1" s="1"/>
  <c r="S135" i="1"/>
  <c r="T135" i="1" s="1"/>
  <c r="S214" i="1"/>
  <c r="T214" i="1" s="1"/>
  <c r="S32" i="1"/>
  <c r="T32" i="1" s="1"/>
  <c r="S174" i="1"/>
  <c r="T174" i="1" s="1"/>
  <c r="S68" i="1"/>
  <c r="T68" i="1" s="1"/>
  <c r="S19" i="1"/>
  <c r="T19" i="1" s="1"/>
  <c r="S21" i="1"/>
  <c r="T21" i="1" s="1"/>
  <c r="S139" i="1"/>
  <c r="T139" i="1" s="1"/>
  <c r="S9" i="1"/>
  <c r="T9" i="1" s="1"/>
  <c r="S65" i="1"/>
  <c r="T65" i="1" s="1"/>
  <c r="S104" i="1"/>
  <c r="T104" i="1" s="1"/>
  <c r="S142" i="1"/>
  <c r="T142" i="1" s="1"/>
  <c r="S198" i="1"/>
  <c r="T198" i="1" s="1"/>
  <c r="S60" i="1"/>
  <c r="T60" i="1" s="1"/>
  <c r="S105" i="1"/>
  <c r="T105" i="1" s="1"/>
  <c r="S145" i="1"/>
  <c r="T145" i="1" s="1"/>
  <c r="S200" i="1"/>
  <c r="T200" i="1" s="1"/>
  <c r="S64" i="1"/>
  <c r="T64" i="1" s="1"/>
  <c r="S126" i="1"/>
  <c r="T126" i="1" s="1"/>
  <c r="S160" i="1"/>
  <c r="T160" i="1" s="1"/>
  <c r="S212" i="1"/>
  <c r="T212" i="1" s="1"/>
  <c r="S99" i="1"/>
  <c r="T99" i="1" s="1"/>
  <c r="S112" i="1"/>
  <c r="T112" i="1" s="1"/>
  <c r="S36" i="1"/>
  <c r="T36" i="1" s="1"/>
  <c r="S40" i="1"/>
  <c r="T40" i="1" s="1"/>
  <c r="S101" i="1"/>
  <c r="T101" i="1" s="1"/>
  <c r="S67" i="1"/>
  <c r="T67" i="1" s="1"/>
  <c r="S103" i="1"/>
  <c r="T103" i="1" s="1"/>
  <c r="S17" i="1"/>
  <c r="T17" i="1" s="1"/>
  <c r="S26" i="1"/>
  <c r="T26" i="1" s="1"/>
  <c r="S224" i="1"/>
  <c r="T224" i="1" s="1"/>
  <c r="S62" i="1"/>
  <c r="T62" i="1" s="1"/>
  <c r="S184" i="1"/>
  <c r="T184" i="1" s="1"/>
  <c r="S30" i="1"/>
  <c r="T30" i="1" s="1"/>
  <c r="S188" i="1"/>
  <c r="T188" i="1" s="1"/>
  <c r="S113" i="1"/>
  <c r="T113" i="1" s="1"/>
  <c r="S108" i="1"/>
  <c r="T108" i="1" s="1"/>
  <c r="S75" i="1"/>
  <c r="T75" i="1" s="1"/>
  <c r="S107" i="1"/>
  <c r="T107" i="1" s="1"/>
  <c r="S140" i="1"/>
  <c r="T140" i="1" s="1"/>
  <c r="S208" i="1"/>
  <c r="T208" i="1" s="1"/>
  <c r="S76" i="1"/>
  <c r="T76" i="1" s="1"/>
  <c r="S115" i="1"/>
  <c r="T115" i="1" s="1"/>
  <c r="S149" i="1"/>
  <c r="T149" i="1" s="1"/>
  <c r="S209" i="1"/>
  <c r="T209" i="1" s="1"/>
  <c r="S78" i="1"/>
  <c r="T78" i="1" s="1"/>
  <c r="S128" i="1"/>
  <c r="T128" i="1" s="1"/>
  <c r="S166" i="1"/>
  <c r="T166" i="1" s="1"/>
  <c r="S202" i="1"/>
  <c r="T202" i="1" s="1"/>
  <c r="S129" i="1"/>
  <c r="T129" i="1" s="1"/>
  <c r="S124" i="1"/>
  <c r="T124" i="1" s="1"/>
  <c r="S88" i="1"/>
  <c r="T88" i="1" s="1"/>
  <c r="S71" i="1"/>
  <c r="T71" i="1" s="1"/>
  <c r="S66" i="1"/>
  <c r="T66" i="1" s="1"/>
  <c r="S176" i="1"/>
  <c r="T176" i="1" s="1"/>
  <c r="S23" i="1"/>
  <c r="T23" i="1" s="1"/>
  <c r="S179" i="1"/>
  <c r="T179" i="1" s="1"/>
  <c r="S49" i="1"/>
  <c r="T49" i="1" s="1"/>
  <c r="S218" i="1"/>
  <c r="T218" i="1" s="1"/>
  <c r="S169" i="1"/>
  <c r="T169" i="1" s="1"/>
  <c r="S48" i="1"/>
  <c r="T48" i="1" s="1"/>
  <c r="S14" i="1"/>
  <c r="T14" i="1" s="1"/>
  <c r="S31" i="1"/>
  <c r="T31" i="1" s="1"/>
  <c r="S22" i="1"/>
  <c r="T22" i="1" s="1"/>
  <c r="S41" i="1"/>
  <c r="T41" i="1" s="1"/>
  <c r="S18" i="1"/>
  <c r="T18" i="1" s="1"/>
  <c r="S63" i="1"/>
  <c r="T63" i="1" s="1"/>
  <c r="S87" i="1"/>
  <c r="T87" i="1" s="1"/>
  <c r="S114" i="1"/>
  <c r="T114" i="1" s="1"/>
  <c r="S148" i="1"/>
  <c r="T148" i="1" s="1"/>
  <c r="X148" i="1" s="1"/>
  <c r="Y148" i="1" s="1"/>
  <c r="S207" i="1"/>
  <c r="T207" i="1" s="1"/>
  <c r="S74" i="1"/>
  <c r="T74" i="1" s="1"/>
  <c r="S123" i="1"/>
  <c r="T123" i="1" s="1"/>
  <c r="S154" i="1"/>
  <c r="T154" i="1" s="1"/>
  <c r="S210" i="1"/>
  <c r="T210" i="1" s="1"/>
  <c r="S91" i="1"/>
  <c r="T91" i="1" s="1"/>
  <c r="S111" i="1"/>
  <c r="T111" i="1" s="1"/>
  <c r="S195" i="1"/>
  <c r="T195" i="1" s="1"/>
  <c r="S221" i="1"/>
  <c r="T221" i="1" s="1"/>
  <c r="S141" i="1"/>
  <c r="T141" i="1" s="1"/>
  <c r="S138" i="1"/>
  <c r="T138" i="1" s="1"/>
  <c r="S80" i="1"/>
  <c r="T80" i="1" s="1"/>
  <c r="S213" i="1"/>
  <c r="T213" i="1" s="1"/>
  <c r="S175" i="1"/>
  <c r="T175" i="1" s="1"/>
  <c r="S69" i="1"/>
  <c r="T69" i="1" s="1"/>
  <c r="S24" i="1"/>
  <c r="T24" i="1" s="1"/>
  <c r="S159" i="1"/>
  <c r="T159" i="1" s="1"/>
  <c r="S13" i="1"/>
  <c r="T13" i="1" s="1"/>
  <c r="S27" i="1"/>
  <c r="T27" i="1" s="1"/>
  <c r="S173" i="1"/>
  <c r="T173" i="1" s="1"/>
  <c r="S106" i="1"/>
  <c r="T106" i="1" s="1"/>
  <c r="S34" i="1"/>
  <c r="T34" i="1" s="1"/>
  <c r="S84" i="1"/>
  <c r="T84" i="1" s="1"/>
  <c r="S215" i="1"/>
  <c r="T215" i="1" s="1"/>
  <c r="S225" i="1"/>
  <c r="T225" i="1" s="1"/>
  <c r="S226" i="1"/>
  <c r="T226" i="1" s="1"/>
  <c r="S206" i="1"/>
  <c r="T206" i="1" s="1"/>
  <c r="S229" i="1"/>
  <c r="T229" i="1" s="1"/>
  <c r="S230" i="1"/>
  <c r="T230" i="1" s="1"/>
  <c r="S35" i="1"/>
  <c r="T35" i="1" s="1"/>
  <c r="S131" i="1"/>
  <c r="T131" i="1" s="1"/>
  <c r="S157" i="1"/>
  <c r="T157" i="1" s="1"/>
  <c r="S12" i="1"/>
  <c r="T12" i="1" s="1"/>
  <c r="S38" i="1"/>
  <c r="T38" i="1" s="1"/>
  <c r="S47" i="1"/>
  <c r="T47" i="1" s="1"/>
  <c r="S39" i="1"/>
  <c r="T39" i="1" s="1"/>
  <c r="S8" i="1"/>
  <c r="T8" i="1" s="1"/>
  <c r="S205" i="1"/>
  <c r="T205" i="1" s="1"/>
  <c r="S16" i="1"/>
  <c r="T16" i="1" s="1"/>
  <c r="S10" i="1"/>
  <c r="T10" i="1" s="1"/>
  <c r="S177" i="1"/>
  <c r="T177" i="1" s="1"/>
  <c r="S61" i="1"/>
  <c r="T61" i="1" s="1"/>
  <c r="S216" i="1"/>
  <c r="T216" i="1" s="1"/>
  <c r="S156" i="1"/>
  <c r="T156" i="1" s="1"/>
  <c r="S164" i="1"/>
  <c r="T164" i="1" s="1"/>
  <c r="S29" i="1"/>
  <c r="T29" i="1" s="1"/>
  <c r="S57" i="1"/>
  <c r="T57" i="1" s="1"/>
  <c r="S194" i="1"/>
  <c r="T194" i="1" s="1"/>
  <c r="S92" i="1"/>
  <c r="T92" i="1" s="1"/>
  <c r="S79" i="1"/>
  <c r="T79" i="1" s="1"/>
  <c r="S89" i="1"/>
  <c r="T89" i="1" s="1"/>
  <c r="S162" i="1"/>
  <c r="T162" i="1" s="1"/>
  <c r="S51" i="1"/>
  <c r="T51" i="1" s="1"/>
  <c r="S182" i="1"/>
  <c r="T182" i="1" s="1"/>
  <c r="S167" i="1"/>
  <c r="T167" i="1" s="1"/>
  <c r="S180" i="1"/>
  <c r="T180" i="1" s="1"/>
  <c r="S58" i="1"/>
  <c r="T58" i="1" s="1"/>
  <c r="S46" i="1"/>
  <c r="T46" i="1" s="1"/>
  <c r="S120" i="1"/>
  <c r="T120" i="1" s="1"/>
  <c r="S45" i="1"/>
  <c r="T45" i="1" s="1"/>
  <c r="X45" i="1" s="1"/>
  <c r="Y45" i="1" s="1"/>
  <c r="S153" i="1"/>
  <c r="T153" i="1" s="1"/>
  <c r="S82" i="1"/>
  <c r="T82" i="1" s="1"/>
  <c r="S83" i="1"/>
  <c r="T83" i="1" s="1"/>
  <c r="S93" i="1"/>
  <c r="T93" i="1" s="1"/>
  <c r="S168" i="1"/>
  <c r="T168" i="1" s="1"/>
  <c r="S90" i="1"/>
  <c r="T90" i="1" s="1"/>
  <c r="S165" i="1"/>
  <c r="T165" i="1" s="1"/>
  <c r="S186" i="1"/>
  <c r="T186" i="1" s="1"/>
  <c r="S117" i="1"/>
  <c r="T117" i="1" s="1"/>
  <c r="S121" i="1"/>
  <c r="T121" i="1" s="1"/>
  <c r="S119" i="1"/>
  <c r="T119" i="1" s="1"/>
  <c r="S133" i="1"/>
  <c r="T133" i="1" s="1"/>
  <c r="S196" i="1"/>
  <c r="T196" i="1" s="1"/>
  <c r="S54" i="1"/>
  <c r="T54" i="1" s="1"/>
  <c r="S55" i="1"/>
  <c r="T55" i="1" s="1"/>
  <c r="S116" i="1"/>
  <c r="T116" i="1" s="1"/>
  <c r="S127" i="1"/>
  <c r="T127" i="1" s="1"/>
  <c r="S144" i="1"/>
  <c r="T144" i="1" s="1"/>
  <c r="S203" i="1"/>
  <c r="T203" i="1" s="1"/>
  <c r="S15" i="1"/>
  <c r="T15" i="1" s="1"/>
  <c r="S7" i="1"/>
  <c r="T7" i="1" s="1"/>
  <c r="S152" i="1"/>
  <c r="T152" i="1" s="1"/>
  <c r="S172" i="1"/>
  <c r="T172" i="1" s="1"/>
  <c r="V48" i="1"/>
  <c r="W48" i="1" s="1"/>
  <c r="S109" i="1"/>
  <c r="T109" i="1" s="1"/>
  <c r="S73" i="1"/>
  <c r="T73" i="1" s="1"/>
  <c r="V22" i="1"/>
  <c r="W22" i="1" s="1"/>
  <c r="S25" i="1"/>
  <c r="T25" i="1" s="1"/>
  <c r="S146" i="1"/>
  <c r="T146" i="1" s="1"/>
  <c r="V165" i="1"/>
  <c r="W165" i="1" s="1"/>
  <c r="X151" i="1" l="1"/>
  <c r="Y151" i="1" s="1"/>
  <c r="X156" i="1"/>
  <c r="Y156" i="1" s="1"/>
  <c r="X30" i="1"/>
  <c r="Y30" i="1" s="1"/>
  <c r="X219" i="1"/>
  <c r="Y219" i="1" s="1"/>
  <c r="X116" i="1"/>
  <c r="Y116" i="1" s="1"/>
  <c r="X64" i="1"/>
  <c r="Y64" i="1" s="1"/>
  <c r="X138" i="1"/>
  <c r="Y138" i="1" s="1"/>
  <c r="X15" i="1"/>
  <c r="Y15" i="1" s="1"/>
  <c r="X66" i="1"/>
  <c r="Y66" i="1" s="1"/>
  <c r="X75" i="1"/>
  <c r="Y75" i="1" s="1"/>
  <c r="X134" i="1"/>
  <c r="Y134" i="1" s="1"/>
  <c r="X196" i="1"/>
  <c r="Y196" i="1" s="1"/>
  <c r="X93" i="1"/>
  <c r="Y93" i="1" s="1"/>
  <c r="X172" i="1"/>
  <c r="Y172" i="1" s="1"/>
  <c r="X16" i="1"/>
  <c r="Y16" i="1" s="1"/>
  <c r="X228" i="1"/>
  <c r="Y228" i="1" s="1"/>
  <c r="X205" i="1"/>
  <c r="Y205" i="1" s="1"/>
  <c r="X74" i="1"/>
  <c r="Y74" i="1" s="1"/>
  <c r="X171" i="1"/>
  <c r="Y171" i="1" s="1"/>
  <c r="X83" i="1"/>
  <c r="Y83" i="1" s="1"/>
  <c r="X26" i="1"/>
  <c r="Y26" i="1" s="1"/>
  <c r="X181" i="1"/>
  <c r="Y181" i="1" s="1"/>
  <c r="X78" i="1"/>
  <c r="Y78" i="1" s="1"/>
  <c r="X121" i="1"/>
  <c r="Y121" i="1" s="1"/>
  <c r="X63" i="1"/>
  <c r="Y63" i="1" s="1"/>
  <c r="X55" i="1"/>
  <c r="Y55" i="1" s="1"/>
  <c r="X216" i="1"/>
  <c r="Y216" i="1" s="1"/>
  <c r="X135" i="1"/>
  <c r="Y135" i="1" s="1"/>
  <c r="X70" i="1"/>
  <c r="Y70" i="1" s="1"/>
  <c r="X42" i="1"/>
  <c r="Y42" i="1" s="1"/>
  <c r="X129" i="1"/>
  <c r="Y129" i="1" s="1"/>
  <c r="X102" i="1"/>
  <c r="Y102" i="1" s="1"/>
  <c r="X182" i="1"/>
  <c r="Y182" i="1" s="1"/>
  <c r="X67" i="1"/>
  <c r="Y67" i="1" s="1"/>
  <c r="X10" i="1"/>
  <c r="Y10" i="1" s="1"/>
  <c r="X87" i="1"/>
  <c r="Y87" i="1" s="1"/>
  <c r="X81" i="1"/>
  <c r="Y81" i="1" s="1"/>
  <c r="X153" i="1"/>
  <c r="Y153" i="1" s="1"/>
  <c r="X36" i="1"/>
  <c r="Y36" i="1" s="1"/>
  <c r="X50" i="1"/>
  <c r="Y50" i="1" s="1"/>
  <c r="X198" i="1"/>
  <c r="Y198" i="1" s="1"/>
  <c r="X48" i="1"/>
  <c r="Y48" i="1" s="1"/>
  <c r="X18" i="1"/>
  <c r="Y18" i="1" s="1"/>
  <c r="X168" i="1"/>
  <c r="Y168" i="1" s="1"/>
  <c r="X19" i="1"/>
  <c r="Y19" i="1" s="1"/>
  <c r="X59" i="1"/>
  <c r="Y59" i="1" s="1"/>
  <c r="X114" i="1"/>
  <c r="Y114" i="1" s="1"/>
  <c r="X62" i="1"/>
  <c r="Y62" i="1" s="1"/>
  <c r="X20" i="1"/>
  <c r="Y20" i="1" s="1"/>
  <c r="X136" i="1"/>
  <c r="Y136" i="1" s="1"/>
  <c r="X21" i="1"/>
  <c r="Y21" i="1" s="1"/>
  <c r="X149" i="1"/>
  <c r="Y149" i="1" s="1"/>
  <c r="X124" i="1"/>
  <c r="Y124" i="1" s="1"/>
  <c r="X128" i="1"/>
  <c r="Y128" i="1" s="1"/>
  <c r="X117" i="1"/>
  <c r="Y117" i="1" s="1"/>
  <c r="X104" i="1"/>
  <c r="Y104" i="1" s="1"/>
  <c r="X191" i="1"/>
  <c r="Y191" i="1" s="1"/>
  <c r="X98" i="1"/>
  <c r="Y98" i="1" s="1"/>
  <c r="X82" i="1"/>
  <c r="Y82" i="1" s="1"/>
  <c r="X88" i="1"/>
  <c r="Y88" i="1" s="1"/>
  <c r="X58" i="1"/>
  <c r="Y58" i="1" s="1"/>
  <c r="X99" i="1"/>
  <c r="Y99" i="1" s="1"/>
  <c r="X206" i="1"/>
  <c r="Y206" i="1" s="1"/>
  <c r="X29" i="1"/>
  <c r="Y29" i="1" s="1"/>
  <c r="X109" i="1"/>
  <c r="Y109" i="1" s="1"/>
  <c r="X44" i="1"/>
  <c r="Y44" i="1" s="1"/>
  <c r="X54" i="1"/>
  <c r="Y54" i="1" s="1"/>
  <c r="X145" i="1"/>
  <c r="Y145" i="1" s="1"/>
  <c r="X33" i="1"/>
  <c r="Y33" i="1" s="1"/>
  <c r="X8" i="1"/>
  <c r="Y8" i="1" s="1"/>
  <c r="X218" i="1"/>
  <c r="Y218" i="1" s="1"/>
  <c r="X76" i="1"/>
  <c r="Y76" i="1" s="1"/>
  <c r="X65" i="1"/>
  <c r="Y65" i="1" s="1"/>
  <c r="X73" i="1"/>
  <c r="Y73" i="1" s="1"/>
  <c r="X7" i="1"/>
  <c r="Y7" i="1" s="1"/>
  <c r="X211" i="1"/>
  <c r="Y211" i="1" s="1"/>
  <c r="X195" i="1"/>
  <c r="Y195" i="1" s="1"/>
  <c r="X31" i="1"/>
  <c r="Y31" i="1" s="1"/>
  <c r="X160" i="1"/>
  <c r="Y160" i="1" s="1"/>
  <c r="X204" i="1"/>
  <c r="Y204" i="1" s="1"/>
  <c r="X125" i="1"/>
  <c r="Y125" i="1" s="1"/>
  <c r="X180" i="1"/>
  <c r="Y180" i="1" s="1"/>
  <c r="X89" i="1"/>
  <c r="Y89" i="1" s="1"/>
  <c r="X230" i="1"/>
  <c r="Y230" i="1" s="1"/>
  <c r="X115" i="1"/>
  <c r="Y115" i="1" s="1"/>
  <c r="X122" i="1"/>
  <c r="Y122" i="1" s="1"/>
  <c r="X187" i="1"/>
  <c r="Y187" i="1" s="1"/>
  <c r="X137" i="1"/>
  <c r="Y137" i="1" s="1"/>
  <c r="X214" i="1"/>
  <c r="Y214" i="1" s="1"/>
  <c r="X217" i="1"/>
  <c r="Y217" i="1" s="1"/>
  <c r="X71" i="1"/>
  <c r="Y71" i="1" s="1"/>
  <c r="X169" i="1"/>
  <c r="Y169" i="1" s="1"/>
  <c r="X133" i="1"/>
  <c r="Y133" i="1" s="1"/>
  <c r="X215" i="1"/>
  <c r="Y215" i="1" s="1"/>
  <c r="X95" i="1"/>
  <c r="Y95" i="1" s="1"/>
  <c r="X229" i="1"/>
  <c r="Y229" i="1" s="1"/>
  <c r="X139" i="1"/>
  <c r="Y139" i="1" s="1"/>
  <c r="X165" i="1"/>
  <c r="Y165" i="1" s="1"/>
  <c r="X179" i="1"/>
  <c r="Y179" i="1" s="1"/>
  <c r="X9" i="1"/>
  <c r="Y9" i="1" s="1"/>
  <c r="X200" i="1"/>
  <c r="Y200" i="1" s="1"/>
  <c r="X140" i="1"/>
  <c r="Y140" i="1" s="1"/>
  <c r="X190" i="1"/>
  <c r="Y190" i="1" s="1"/>
  <c r="X107" i="1"/>
  <c r="Y107" i="1" s="1"/>
  <c r="X112" i="1"/>
  <c r="Y112" i="1" s="1"/>
  <c r="X176" i="1"/>
  <c r="Y176" i="1" s="1"/>
  <c r="X220" i="1"/>
  <c r="Y220" i="1" s="1"/>
  <c r="X157" i="1"/>
  <c r="Y157" i="1" s="1"/>
  <c r="X166" i="1"/>
  <c r="Y166" i="1" s="1"/>
  <c r="X162" i="1"/>
  <c r="Y162" i="1" s="1"/>
  <c r="X106" i="1"/>
  <c r="Y106" i="1" s="1"/>
  <c r="X90" i="1"/>
  <c r="Y90" i="1" s="1"/>
  <c r="X161" i="1"/>
  <c r="Y161" i="1" s="1"/>
  <c r="X113" i="1"/>
  <c r="Y113" i="1" s="1"/>
  <c r="X35" i="1"/>
  <c r="Y35" i="1" s="1"/>
  <c r="X46" i="1"/>
  <c r="Y46" i="1" s="1"/>
  <c r="X146" i="1"/>
  <c r="Y146" i="1" s="1"/>
  <c r="X202" i="1"/>
  <c r="Y202" i="1" s="1"/>
  <c r="X164" i="1"/>
  <c r="Y164" i="1" s="1"/>
  <c r="X127" i="1"/>
  <c r="Y127" i="1" s="1"/>
  <c r="X222" i="1"/>
  <c r="Y222" i="1" s="1"/>
  <c r="X96" i="1"/>
  <c r="Y96" i="1" s="1"/>
  <c r="X173" i="1"/>
  <c r="Y173" i="1" s="1"/>
  <c r="X130" i="1"/>
  <c r="Y130" i="1" s="1"/>
  <c r="X41" i="1"/>
  <c r="Y41" i="1" s="1"/>
  <c r="X197" i="1"/>
  <c r="Y197" i="1" s="1"/>
  <c r="X209" i="1"/>
  <c r="Y209" i="1" s="1"/>
  <c r="X223" i="1"/>
  <c r="Y223" i="1" s="1"/>
  <c r="X175" i="1"/>
  <c r="Y175" i="1" s="1"/>
  <c r="X105" i="1"/>
  <c r="Y105" i="1" s="1"/>
  <c r="X159" i="1"/>
  <c r="Y159" i="1" s="1"/>
  <c r="X77" i="1"/>
  <c r="Y77" i="1" s="1"/>
  <c r="X155" i="1"/>
  <c r="Y155" i="1" s="1"/>
  <c r="X147" i="1"/>
  <c r="Y147" i="1" s="1"/>
  <c r="X68" i="1"/>
  <c r="Y68" i="1" s="1"/>
  <c r="X170" i="1"/>
  <c r="Y170" i="1" s="1"/>
  <c r="X86" i="1"/>
  <c r="Y86" i="1" s="1"/>
  <c r="X37" i="1"/>
  <c r="Y37" i="1" s="1"/>
  <c r="X92" i="1"/>
  <c r="Y92" i="1" s="1"/>
  <c r="X12" i="1"/>
  <c r="Y12" i="1" s="1"/>
  <c r="X207" i="1"/>
  <c r="Y207" i="1" s="1"/>
  <c r="X11" i="1"/>
  <c r="Y11" i="1" s="1"/>
  <c r="X185" i="1"/>
  <c r="Y185" i="1" s="1"/>
  <c r="X210" i="1"/>
  <c r="Y210" i="1" s="1"/>
  <c r="X158" i="1"/>
  <c r="Y158" i="1" s="1"/>
  <c r="X72" i="1"/>
  <c r="Y72" i="1" s="1"/>
  <c r="X28" i="1"/>
  <c r="Y28" i="1" s="1"/>
  <c r="X154" i="1"/>
  <c r="Y154" i="1" s="1"/>
  <c r="X152" i="1"/>
  <c r="Y152" i="1" s="1"/>
  <c r="X24" i="1"/>
  <c r="Y24" i="1" s="1"/>
  <c r="X91" i="1"/>
  <c r="Y91" i="1" s="1"/>
  <c r="X22" i="1"/>
  <c r="Y22" i="1" s="1"/>
  <c r="X132" i="1"/>
  <c r="Y132" i="1" s="1"/>
  <c r="X56" i="1"/>
  <c r="Y56" i="1" s="1"/>
  <c r="X94" i="1"/>
  <c r="Y94" i="1" s="1"/>
  <c r="X201" i="1"/>
  <c r="Y201" i="1" s="1"/>
  <c r="X167" i="1"/>
  <c r="Y167" i="1" s="1"/>
  <c r="X174" i="1"/>
  <c r="Y174" i="1" s="1"/>
  <c r="X97" i="1"/>
  <c r="Y97" i="1" s="1"/>
  <c r="X60" i="1"/>
  <c r="Y60" i="1" s="1"/>
  <c r="X108" i="1"/>
  <c r="Y108" i="1" s="1"/>
  <c r="X39" i="1"/>
  <c r="Y39" i="1" s="1"/>
  <c r="X141" i="1"/>
  <c r="Y141" i="1" s="1"/>
  <c r="X226" i="1"/>
  <c r="Y226" i="1" s="1"/>
  <c r="X51" i="1"/>
  <c r="Y51" i="1" s="1"/>
  <c r="X131" i="1"/>
  <c r="Y131" i="1" s="1"/>
  <c r="X126" i="1"/>
  <c r="Y126" i="1" s="1"/>
  <c r="X208" i="1"/>
  <c r="Y208" i="1" s="1"/>
  <c r="X163" i="1"/>
  <c r="Y163" i="1" s="1"/>
  <c r="X212" i="1"/>
  <c r="Y212" i="1" s="1"/>
  <c r="X69" i="1"/>
  <c r="Y69" i="1" s="1"/>
  <c r="X192" i="1"/>
  <c r="Y192" i="1" s="1"/>
  <c r="X40" i="1"/>
  <c r="Y40" i="1" s="1"/>
  <c r="X13" i="1"/>
  <c r="Y13" i="1" s="1"/>
  <c r="X118" i="1"/>
  <c r="Y118" i="1" s="1"/>
  <c r="X224" i="1"/>
  <c r="Y224" i="1" s="1"/>
  <c r="X101" i="1"/>
  <c r="Y101" i="1" s="1"/>
  <c r="X184" i="1"/>
  <c r="Y184" i="1" s="1"/>
  <c r="X17" i="1"/>
  <c r="Y17" i="1" s="1"/>
  <c r="X221" i="1"/>
  <c r="Y221" i="1" s="1"/>
  <c r="X120" i="1"/>
  <c r="Y120" i="1" s="1"/>
  <c r="X150" i="1"/>
  <c r="Y150" i="1" s="1"/>
  <c r="X84" i="1"/>
  <c r="Y84" i="1" s="1"/>
  <c r="X80" i="1"/>
  <c r="Y80" i="1" s="1"/>
  <c r="X177" i="1"/>
  <c r="Y177" i="1" s="1"/>
  <c r="X119" i="1"/>
  <c r="Y119" i="1" s="1"/>
  <c r="X186" i="1"/>
  <c r="Y186" i="1" s="1"/>
  <c r="X178" i="1"/>
  <c r="Y178" i="1" s="1"/>
  <c r="X61" i="1"/>
  <c r="Y61" i="1" s="1"/>
  <c r="X79" i="1"/>
  <c r="Y79" i="1" s="1"/>
  <c r="X189" i="1"/>
  <c r="Y189" i="1" s="1"/>
  <c r="X194" i="1"/>
  <c r="Y194" i="1" s="1"/>
  <c r="X183" i="1"/>
  <c r="Y183" i="1" s="1"/>
  <c r="X142" i="1"/>
  <c r="Y142" i="1" s="1"/>
  <c r="X43" i="1"/>
  <c r="Y43" i="1" s="1"/>
  <c r="X49" i="1"/>
  <c r="Y49" i="1" s="1"/>
  <c r="X111" i="1"/>
  <c r="Y111" i="1" s="1"/>
  <c r="X225" i="1"/>
  <c r="Y225" i="1" s="1"/>
  <c r="X193" i="1"/>
  <c r="Y193" i="1" s="1"/>
  <c r="X203" i="1"/>
  <c r="Y203" i="1" s="1"/>
  <c r="X144" i="1"/>
  <c r="Y144" i="1" s="1"/>
  <c r="X14" i="1"/>
  <c r="Y14" i="1" s="1"/>
  <c r="X34" i="1"/>
  <c r="Y34" i="1" s="1"/>
  <c r="X32" i="1"/>
  <c r="Y32" i="1" s="1"/>
  <c r="X38" i="1"/>
  <c r="Y38" i="1" s="1"/>
  <c r="X143" i="1"/>
  <c r="Y143" i="1" s="1"/>
  <c r="X57" i="1"/>
  <c r="Y57" i="1" s="1"/>
  <c r="X199" i="1"/>
  <c r="Y199" i="1" s="1"/>
  <c r="X47" i="1"/>
  <c r="Y47" i="1" s="1"/>
  <c r="X213" i="1"/>
  <c r="Y213" i="1" s="1"/>
  <c r="X23" i="1"/>
  <c r="Y23" i="1" s="1"/>
  <c r="X227" i="1"/>
  <c r="Y227" i="1" s="1"/>
  <c r="X110" i="1"/>
  <c r="Y110" i="1" s="1"/>
  <c r="X100" i="1"/>
  <c r="Y100" i="1" s="1"/>
  <c r="X25" i="1"/>
  <c r="Y25" i="1" s="1"/>
  <c r="X53" i="1"/>
  <c r="Y53" i="1" s="1"/>
  <c r="X103" i="1"/>
  <c r="Y103" i="1" s="1"/>
  <c r="X123" i="1"/>
  <c r="Y123" i="1" s="1"/>
  <c r="X27" i="1"/>
  <c r="Y27" i="1" s="1"/>
  <c r="X188" i="1"/>
  <c r="Y188" i="1" s="1"/>
</calcChain>
</file>

<file path=xl/comments1.xml><?xml version="1.0" encoding="utf-8"?>
<comments xmlns="http://schemas.openxmlformats.org/spreadsheetml/2006/main">
  <authors>
    <author>Andreitash</author>
  </authors>
  <commentList>
    <comment ref="E227" authorId="0" shapeId="0">
      <text>
        <r>
          <rPr>
            <b/>
            <sz val="9"/>
            <color indexed="81"/>
            <rFont val="Tahoma"/>
            <family val="2"/>
          </rPr>
          <t>Andreitash:</t>
        </r>
        <r>
          <rPr>
            <sz val="9"/>
            <color indexed="81"/>
            <rFont val="Tahoma"/>
            <family val="2"/>
          </rPr>
          <t xml:space="preserve">
Apoyo pedagógico para aplicación de los modelos de educación IBE</t>
        </r>
      </text>
    </comment>
  </commentList>
</comments>
</file>

<file path=xl/connections.xml><?xml version="1.0" encoding="utf-8"?>
<connections xmlns="http://schemas.openxmlformats.org/spreadsheetml/2006/main">
  <connection id="1" keepAlive="1" name="ThisWorkbookDataModel" description="Modelo de datos"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Criterios_Distritos!$A$6:$AG$230" type="102" refreshedVersion="8" minRefreshableVersion="5">
    <extLst>
      <ext xmlns:x15="http://schemas.microsoft.com/office/spreadsheetml/2010/11/main" uri="{DE250136-89BD-433C-8126-D09CA5730AF9}">
        <x15:connection id="Rango" autoDelete="1">
          <x15:rangePr sourceName="_xlcn.WorksheetConnection_Criterios_DistritosA6AG230"/>
        </x15:connection>
      </ext>
    </extLst>
  </connection>
</connections>
</file>

<file path=xl/sharedStrings.xml><?xml version="1.0" encoding="utf-8"?>
<sst xmlns="http://schemas.openxmlformats.org/spreadsheetml/2006/main" count="12653" uniqueCount="1783">
  <si>
    <t>EJEMPLO DE TABLA DE PONDERACIÓN DE CRITERIOS</t>
  </si>
  <si>
    <t>Zona</t>
  </si>
  <si>
    <t>Provincias</t>
  </si>
  <si>
    <t xml:space="preserve">Cantón </t>
  </si>
  <si>
    <t>Suma de Variables</t>
  </si>
  <si>
    <t>Valor</t>
  </si>
  <si>
    <t>Calif.</t>
  </si>
  <si>
    <t>Pond.</t>
  </si>
  <si>
    <t>IMBABURA</t>
  </si>
  <si>
    <t>OTAVALO</t>
  </si>
  <si>
    <t>10D02</t>
  </si>
  <si>
    <t>OTAVALO - ANTONIO ANTE</t>
  </si>
  <si>
    <t>ESMERALDAS</t>
  </si>
  <si>
    <t>ELOY ALFARO</t>
  </si>
  <si>
    <t>08D02</t>
  </si>
  <si>
    <t>CARCHI</t>
  </si>
  <si>
    <t>TULCAN</t>
  </si>
  <si>
    <t>04D01</t>
  </si>
  <si>
    <t>TULCAN - SAN PEDRO DE HUACA</t>
  </si>
  <si>
    <t>08D01</t>
  </si>
  <si>
    <t>ATACAMES</t>
  </si>
  <si>
    <t>08D03</t>
  </si>
  <si>
    <t>ATACAMES - MUISNE</t>
  </si>
  <si>
    <t>QUININDE</t>
  </si>
  <si>
    <t>08D04</t>
  </si>
  <si>
    <t>RIOVERDE</t>
  </si>
  <si>
    <t>08D06</t>
  </si>
  <si>
    <t>RIO VERDE</t>
  </si>
  <si>
    <t>SAN LORENZO</t>
  </si>
  <si>
    <t>08D05</t>
  </si>
  <si>
    <t>IBARRA</t>
  </si>
  <si>
    <t>10D01</t>
  </si>
  <si>
    <t>IBARRA - PIMAMPIRO - URCUQUI</t>
  </si>
  <si>
    <t>COTACACHI</t>
  </si>
  <si>
    <t>10D03</t>
  </si>
  <si>
    <t>SUCUMBIOS</t>
  </si>
  <si>
    <t>CASCALES</t>
  </si>
  <si>
    <t>21D01</t>
  </si>
  <si>
    <t>CASCALES - GONZALO PIZARRO - SUCUMBIOS</t>
  </si>
  <si>
    <t>LAGO AGRIO</t>
  </si>
  <si>
    <t>21D02</t>
  </si>
  <si>
    <t>CUYABENO</t>
  </si>
  <si>
    <t>21D03</t>
  </si>
  <si>
    <t>CUYABENO - PUTUMAYO</t>
  </si>
  <si>
    <t>SHUSHUFINDI</t>
  </si>
  <si>
    <t>21D04</t>
  </si>
  <si>
    <t>MONTUFAR</t>
  </si>
  <si>
    <t>04D02</t>
  </si>
  <si>
    <t>MONTUFAR - BOLIVAR</t>
  </si>
  <si>
    <t>MIRA</t>
  </si>
  <si>
    <t>04D03</t>
  </si>
  <si>
    <t>MIRA - ESPEJO</t>
  </si>
  <si>
    <t>NAPO</t>
  </si>
  <si>
    <t>TENA</t>
  </si>
  <si>
    <t>15D01</t>
  </si>
  <si>
    <t>TENA - ARCHIDONA - CARLOS JULIO AROSEMENA TOLA</t>
  </si>
  <si>
    <t>ORELLANA</t>
  </si>
  <si>
    <t>AGUARICO</t>
  </si>
  <si>
    <t>22D03</t>
  </si>
  <si>
    <t>22D02</t>
  </si>
  <si>
    <t>ORELLANA - LORETO</t>
  </si>
  <si>
    <t>PICHINCHA</t>
  </si>
  <si>
    <t>CAYAMBE</t>
  </si>
  <si>
    <t>17D10</t>
  </si>
  <si>
    <t>CAYAMBE - PEDRO MONCAYO</t>
  </si>
  <si>
    <t>LA JOYA DE LOS SACHAS</t>
  </si>
  <si>
    <t>22D01</t>
  </si>
  <si>
    <t>JOYA DE LOS SACHAS</t>
  </si>
  <si>
    <t>COTOPAXI</t>
  </si>
  <si>
    <t>PUJILI</t>
  </si>
  <si>
    <t>05D04</t>
  </si>
  <si>
    <t>PUJILI - SAQUISILI</t>
  </si>
  <si>
    <t>CHIMBORAZO</t>
  </si>
  <si>
    <t>COLTA</t>
  </si>
  <si>
    <t>06D04</t>
  </si>
  <si>
    <t>COLTA - GUAMOTE</t>
  </si>
  <si>
    <t>PASTAZA</t>
  </si>
  <si>
    <t>ARAJUNO</t>
  </si>
  <si>
    <t>16D02</t>
  </si>
  <si>
    <t>CHUNCHI</t>
  </si>
  <si>
    <t>06D02</t>
  </si>
  <si>
    <t>CHUNCHI - ALAUSI</t>
  </si>
  <si>
    <t>16D01</t>
  </si>
  <si>
    <t>PASTAZA - MERA - SANTA CLARA</t>
  </si>
  <si>
    <t>PANGUA</t>
  </si>
  <si>
    <t>05D03</t>
  </si>
  <si>
    <t>SIGCHOS</t>
  </si>
  <si>
    <t>05D05</t>
  </si>
  <si>
    <t>RIOBAMBA</t>
  </si>
  <si>
    <t>06D01</t>
  </si>
  <si>
    <t>RIOBAMBA - CHAMBO</t>
  </si>
  <si>
    <t>TUNGURAHUA</t>
  </si>
  <si>
    <t>AMBATO</t>
  </si>
  <si>
    <t>18D02</t>
  </si>
  <si>
    <t>AMBATO 2</t>
  </si>
  <si>
    <t>LATACUNGA</t>
  </si>
  <si>
    <t>05D01</t>
  </si>
  <si>
    <t>SALCEDO</t>
  </si>
  <si>
    <t>05D06</t>
  </si>
  <si>
    <t>PALLATANGA</t>
  </si>
  <si>
    <t>06D03</t>
  </si>
  <si>
    <t>PALLATANGA - CUMANDA</t>
  </si>
  <si>
    <t>18D01</t>
  </si>
  <si>
    <t>AMBATO 1</t>
  </si>
  <si>
    <t>SAN PEDRO DE PELILEO</t>
  </si>
  <si>
    <t>18D04</t>
  </si>
  <si>
    <t>PELILEO - PATATE</t>
  </si>
  <si>
    <t>SANTO DOMINGO</t>
  </si>
  <si>
    <t>23D01</t>
  </si>
  <si>
    <t>STO DOMINGO DE LOS TSACHILAS 1</t>
  </si>
  <si>
    <t>MANABI</t>
  </si>
  <si>
    <t>JIPIJAPA</t>
  </si>
  <si>
    <t>13D03</t>
  </si>
  <si>
    <t>JIPIJAPA - PUERTO LOPEZ</t>
  </si>
  <si>
    <t>23D02</t>
  </si>
  <si>
    <t>STO DOMINGO DE LOS TSACHILAS 2</t>
  </si>
  <si>
    <t>BOLIVAR</t>
  </si>
  <si>
    <t>GUARANDA</t>
  </si>
  <si>
    <t>02D01</t>
  </si>
  <si>
    <t>GUAYAS</t>
  </si>
  <si>
    <t>LOS RIOS</t>
  </si>
  <si>
    <t>URDANETA</t>
  </si>
  <si>
    <t>VINCES</t>
  </si>
  <si>
    <t>SAN MIGUEL</t>
  </si>
  <si>
    <t>02D03</t>
  </si>
  <si>
    <t>SAN MIGUEL - CHIMBO</t>
  </si>
  <si>
    <t>ECHEANDIA</t>
  </si>
  <si>
    <t>02D04</t>
  </si>
  <si>
    <t>ECHEANDIA - CALUMA - LAS NAVES</t>
  </si>
  <si>
    <t>NARANJAL</t>
  </si>
  <si>
    <t>09D12</t>
  </si>
  <si>
    <t>NARANJAL - BALAO</t>
  </si>
  <si>
    <t>EL TRIUNFO</t>
  </si>
  <si>
    <t>09D16</t>
  </si>
  <si>
    <t>EL TRIUNFO - GRAL ANTONIO ELIZALDE</t>
  </si>
  <si>
    <t>PLAYAS</t>
  </si>
  <si>
    <t>09D22</t>
  </si>
  <si>
    <t>QUEVEDO</t>
  </si>
  <si>
    <t>12D03</t>
  </si>
  <si>
    <t>QUEVEDO - MOCACHE</t>
  </si>
  <si>
    <t>VENTANAS</t>
  </si>
  <si>
    <t>12D04</t>
  </si>
  <si>
    <t>VENTANAS - QUINSALOMA</t>
  </si>
  <si>
    <t>GALAPAGOS</t>
  </si>
  <si>
    <t>SAN CRISTOBAL</t>
  </si>
  <si>
    <t>20D01</t>
  </si>
  <si>
    <t>SAN CRISTOBAL - ISABELA - SANTA CRUZ</t>
  </si>
  <si>
    <t>MORONA SANTIAGO</t>
  </si>
  <si>
    <t>HUAMBOYA</t>
  </si>
  <si>
    <t>14D02</t>
  </si>
  <si>
    <t>HUAMBOYA - PABLO SEXTO</t>
  </si>
  <si>
    <t>TAISHA</t>
  </si>
  <si>
    <t>14D05</t>
  </si>
  <si>
    <t>MORONA</t>
  </si>
  <si>
    <t>14D01</t>
  </si>
  <si>
    <t>SUCUA</t>
  </si>
  <si>
    <t>14D03</t>
  </si>
  <si>
    <t>SUCUA - LOGRONO</t>
  </si>
  <si>
    <t>LIMON INDANZA</t>
  </si>
  <si>
    <t>14D06</t>
  </si>
  <si>
    <t>LIMON INDANZA - SANTIAGO - TIWINTZA</t>
  </si>
  <si>
    <t>AZUAY</t>
  </si>
  <si>
    <t>CUENCA</t>
  </si>
  <si>
    <t>01D02</t>
  </si>
  <si>
    <t>CUENCA 2</t>
  </si>
  <si>
    <t>NABON</t>
  </si>
  <si>
    <t>01D05</t>
  </si>
  <si>
    <t>NABON - ONA</t>
  </si>
  <si>
    <t>CAÑAR</t>
  </si>
  <si>
    <t>03D02</t>
  </si>
  <si>
    <t>CANAR - EL TAMBO - SUSCAL</t>
  </si>
  <si>
    <t>GUALAQUIZA</t>
  </si>
  <si>
    <t>14D04</t>
  </si>
  <si>
    <t>GUALAQUIZA - SAN JUAN BOSCO</t>
  </si>
  <si>
    <t>GUALACEO</t>
  </si>
  <si>
    <t>01D04</t>
  </si>
  <si>
    <t>GUALACEO - CHORDELEG</t>
  </si>
  <si>
    <t>SIGSIG</t>
  </si>
  <si>
    <t>01D08</t>
  </si>
  <si>
    <t>CAMILO PONCE ENRIQUEZ</t>
  </si>
  <si>
    <t>01D07</t>
  </si>
  <si>
    <t>AZOGUES</t>
  </si>
  <si>
    <t>03D01</t>
  </si>
  <si>
    <t>AZOGUES - BIBLIAN - DELEG</t>
  </si>
  <si>
    <t>LOJA</t>
  </si>
  <si>
    <t>11D01</t>
  </si>
  <si>
    <t>SARAGURO</t>
  </si>
  <si>
    <t>11D08</t>
  </si>
  <si>
    <t>ZAMORA CHINCHIPE</t>
  </si>
  <si>
    <t>ZAMORA</t>
  </si>
  <si>
    <t>19D01</t>
  </si>
  <si>
    <t>ZAMORA - YACUAMBI</t>
  </si>
  <si>
    <t>NANGARITZA</t>
  </si>
  <si>
    <t>19D02</t>
  </si>
  <si>
    <t>NANGARITZA - CENTINELA DEL CONDOR - PAQUISHA</t>
  </si>
  <si>
    <t>YANTZAZA</t>
  </si>
  <si>
    <t>19D04</t>
  </si>
  <si>
    <t>YANTZAZA - EL PANGUI</t>
  </si>
  <si>
    <t>EL ORO</t>
  </si>
  <si>
    <t>MACHALA</t>
  </si>
  <si>
    <t>07D02</t>
  </si>
  <si>
    <t>DURAN</t>
  </si>
  <si>
    <t>09D24</t>
  </si>
  <si>
    <t>SAMBORONDON</t>
  </si>
  <si>
    <t>09D23</t>
  </si>
  <si>
    <t>17D02</t>
  </si>
  <si>
    <t>CALDERON</t>
  </si>
  <si>
    <t>17D03</t>
  </si>
  <si>
    <t>LA DELICIA</t>
  </si>
  <si>
    <t>17D06</t>
  </si>
  <si>
    <t>17D08</t>
  </si>
  <si>
    <t>LOS CHILLOS</t>
  </si>
  <si>
    <t>17D09</t>
  </si>
  <si>
    <t>TUMBACO</t>
  </si>
  <si>
    <t>Código_d_</t>
  </si>
  <si>
    <t>DISTRITOS_</t>
  </si>
  <si>
    <t>F_POBLCION</t>
  </si>
  <si>
    <t>IE_BILING</t>
  </si>
  <si>
    <t>RELACION_E</t>
  </si>
  <si>
    <t>F_IE_INTER</t>
  </si>
  <si>
    <t>F__TOTAL_E</t>
  </si>
  <si>
    <t>F_TOTAL_DO</t>
  </si>
  <si>
    <t>F__DESCERC</t>
  </si>
  <si>
    <t>F_NO_PROMO</t>
  </si>
  <si>
    <t>Conglomera</t>
  </si>
  <si>
    <t>Distancia</t>
  </si>
  <si>
    <t>VALIDACIÓ</t>
  </si>
  <si>
    <t>OFICINAS TECNICAS</t>
  </si>
  <si>
    <t xml:space="preserve"> </t>
  </si>
  <si>
    <t>DISTRITO</t>
  </si>
  <si>
    <t>TIWINTZA</t>
  </si>
  <si>
    <t>ZND</t>
  </si>
  <si>
    <t>SANTA ELENA</t>
  </si>
  <si>
    <t>ZONAS NO DELIMITADAS</t>
  </si>
  <si>
    <t>ESPEJO</t>
  </si>
  <si>
    <t>SAN PEDRO DE HUACA</t>
  </si>
  <si>
    <t>MUISNE</t>
  </si>
  <si>
    <t>ANTONIO ANTE</t>
  </si>
  <si>
    <t>PIMAMPIRO</t>
  </si>
  <si>
    <t>SAN MIGUEL DE URCUQUI</t>
  </si>
  <si>
    <t>GONZALO PIZARRO</t>
  </si>
  <si>
    <t>PUTUMAYO</t>
  </si>
  <si>
    <t>ARCHIDONA</t>
  </si>
  <si>
    <t>EL CHACO</t>
  </si>
  <si>
    <t>QUIJOS</t>
  </si>
  <si>
    <t>MEJIA</t>
  </si>
  <si>
    <t>PEDRO MONCAYO</t>
  </si>
  <si>
    <t>RUMIÑAHUI</t>
  </si>
  <si>
    <t>SAN MIGUEL DE LOS BANCOS</t>
  </si>
  <si>
    <t>PEDRO VICENTE MALDONADO</t>
  </si>
  <si>
    <t>PUERTO QUITO</t>
  </si>
  <si>
    <t>LORETO</t>
  </si>
  <si>
    <t>LA MANA</t>
  </si>
  <si>
    <t>SAQUISILI</t>
  </si>
  <si>
    <t>ALAUSI</t>
  </si>
  <si>
    <t>CHAMBO</t>
  </si>
  <si>
    <t>GUAMOTE</t>
  </si>
  <si>
    <t>GUANO</t>
  </si>
  <si>
    <t>PENIPE</t>
  </si>
  <si>
    <t>CUMANDA</t>
  </si>
  <si>
    <t>MERA</t>
  </si>
  <si>
    <t>SANTA CLARA</t>
  </si>
  <si>
    <t>CEVALLOS</t>
  </si>
  <si>
    <t>MOCHA</t>
  </si>
  <si>
    <t>PATATE</t>
  </si>
  <si>
    <t>QUERO</t>
  </si>
  <si>
    <t>SANTIAGO DE PILLARO</t>
  </si>
  <si>
    <t>TISALEO</t>
  </si>
  <si>
    <t>LA CONCORDIA</t>
  </si>
  <si>
    <t>PORTOVIEJO</t>
  </si>
  <si>
    <t>CHONE</t>
  </si>
  <si>
    <t>EL CARMEN</t>
  </si>
  <si>
    <t>FLAVIO ALFARO</t>
  </si>
  <si>
    <t>JUNIN</t>
  </si>
  <si>
    <t>MANTA</t>
  </si>
  <si>
    <t>MONTECRISTI</t>
  </si>
  <si>
    <t>PAJAN</t>
  </si>
  <si>
    <t>ROCAFUERTE</t>
  </si>
  <si>
    <t>SANTA ANA</t>
  </si>
  <si>
    <t>SUCRE</t>
  </si>
  <si>
    <t>TOSAGUA</t>
  </si>
  <si>
    <t>24 DE MAYO</t>
  </si>
  <si>
    <t>PEDERNALES</t>
  </si>
  <si>
    <t>OLMEDO</t>
  </si>
  <si>
    <t>PUERTO LOPEZ</t>
  </si>
  <si>
    <t>JAMA</t>
  </si>
  <si>
    <t>JARAMIJO</t>
  </si>
  <si>
    <t>SAN VICENTE</t>
  </si>
  <si>
    <t>CHILLANES</t>
  </si>
  <si>
    <t>SAN JOSE DE CHIMBO</t>
  </si>
  <si>
    <t>CALUMA</t>
  </si>
  <si>
    <t>LAS NAVES</t>
  </si>
  <si>
    <t>ALFREDO BAQUERIZO MORENO</t>
  </si>
  <si>
    <t>BALAO</t>
  </si>
  <si>
    <t>BALZAR</t>
  </si>
  <si>
    <t>COLIMES</t>
  </si>
  <si>
    <t>DAULE</t>
  </si>
  <si>
    <t>EL EMPALME</t>
  </si>
  <si>
    <t>MILAGRO</t>
  </si>
  <si>
    <t>NARANJITO</t>
  </si>
  <si>
    <t>PALESTINA</t>
  </si>
  <si>
    <t>PEDRO CARBO</t>
  </si>
  <si>
    <t>SANTA LUCIA</t>
  </si>
  <si>
    <t>URBINA JADO</t>
  </si>
  <si>
    <t>SIMON BOLIVAR</t>
  </si>
  <si>
    <t>CORONEL MARCELINO MARIDUEÑA</t>
  </si>
  <si>
    <t>LOMAS DE SARGENTILLO</t>
  </si>
  <si>
    <t>NOBOL</t>
  </si>
  <si>
    <t>GENERAL ANTONIO ELIZALDE</t>
  </si>
  <si>
    <t>ISIDRO AYORA</t>
  </si>
  <si>
    <t>BABAHOYO</t>
  </si>
  <si>
    <t>BABA</t>
  </si>
  <si>
    <t>MONTALVO</t>
  </si>
  <si>
    <t>PUEBLOVIEJO</t>
  </si>
  <si>
    <t>PALENQUE</t>
  </si>
  <si>
    <t>BUENA FE</t>
  </si>
  <si>
    <t>VALENCIA</t>
  </si>
  <si>
    <t>MOCACHE</t>
  </si>
  <si>
    <t>QUINSALOMA</t>
  </si>
  <si>
    <t>ISABELA</t>
  </si>
  <si>
    <t>SANTA CRUZ</t>
  </si>
  <si>
    <t>SALINAS</t>
  </si>
  <si>
    <t>GIRON</t>
  </si>
  <si>
    <t>PAUTE</t>
  </si>
  <si>
    <t>PUCARA</t>
  </si>
  <si>
    <t>SAN FERNANDO</t>
  </si>
  <si>
    <t>SANTA ISABEL</t>
  </si>
  <si>
    <t>OÑA</t>
  </si>
  <si>
    <t>CHORDELEG</t>
  </si>
  <si>
    <t>EL PAN</t>
  </si>
  <si>
    <t>SEVILLA DE ORO</t>
  </si>
  <si>
    <t>GUACHAPALA</t>
  </si>
  <si>
    <t>BIBLIAN</t>
  </si>
  <si>
    <t>LA TRONCAL</t>
  </si>
  <si>
    <t>EL TAMBO</t>
  </si>
  <si>
    <t>DELEG</t>
  </si>
  <si>
    <t>SUSCAL</t>
  </si>
  <si>
    <t>PALORA</t>
  </si>
  <si>
    <t>SANTIAGO</t>
  </si>
  <si>
    <t>SAN JUAN BOSCO</t>
  </si>
  <si>
    <t>LOGROÑO</t>
  </si>
  <si>
    <t>ARENILLAS</t>
  </si>
  <si>
    <t>ATAHUALPA</t>
  </si>
  <si>
    <t>BALSAS</t>
  </si>
  <si>
    <t>CHILLA</t>
  </si>
  <si>
    <t>EL GUABO</t>
  </si>
  <si>
    <t>HUAQUILLAS</t>
  </si>
  <si>
    <t>MARCABELI</t>
  </si>
  <si>
    <t>PASAJE</t>
  </si>
  <si>
    <t>PIÑAS</t>
  </si>
  <si>
    <t>PORTOVELO</t>
  </si>
  <si>
    <t>SANTA ROSA</t>
  </si>
  <si>
    <t>ZARUMA</t>
  </si>
  <si>
    <t>LAS LAJAS</t>
  </si>
  <si>
    <t>CALVAS</t>
  </si>
  <si>
    <t>CATAMAYO</t>
  </si>
  <si>
    <t>CELICA</t>
  </si>
  <si>
    <t>CHAGUARPAMBA</t>
  </si>
  <si>
    <t>ESPINDOLA</t>
  </si>
  <si>
    <t>GONZANAMA</t>
  </si>
  <si>
    <t>MACARA</t>
  </si>
  <si>
    <t>PALTAS</t>
  </si>
  <si>
    <t>PUYANGO</t>
  </si>
  <si>
    <t>SOZORANGA</t>
  </si>
  <si>
    <t>ZAPOTILLO</t>
  </si>
  <si>
    <t>PINDAL</t>
  </si>
  <si>
    <t>QUILANGA</t>
  </si>
  <si>
    <t>CHINCHIPE</t>
  </si>
  <si>
    <t>YACUAMBI</t>
  </si>
  <si>
    <t>EL PANGUI</t>
  </si>
  <si>
    <t>CENTINELA DEL CONDOR</t>
  </si>
  <si>
    <t>PALANDA</t>
  </si>
  <si>
    <t>PAQUISHA</t>
  </si>
  <si>
    <t>GUAYAQUIL</t>
  </si>
  <si>
    <t>LAS GOLONDRINAS</t>
  </si>
  <si>
    <t>MANGA DEL CURA</t>
  </si>
  <si>
    <t>EL PIEDRERO</t>
  </si>
  <si>
    <t>BAÑOS DE AGUA SANTA</t>
  </si>
  <si>
    <t>CARLOS JULIO AROSEMENA TOLA</t>
  </si>
  <si>
    <t>CHIMBO</t>
  </si>
  <si>
    <t>SAN JACINTO DE YAGUACHI</t>
  </si>
  <si>
    <t>LA LIBERTAD</t>
  </si>
  <si>
    <t>PABLO SEXTO</t>
  </si>
  <si>
    <t>YANTZAZA (YANZATZA)</t>
  </si>
  <si>
    <t>Cod_cantón</t>
  </si>
  <si>
    <t>Cod_provincia</t>
  </si>
  <si>
    <t>COORD_X</t>
  </si>
  <si>
    <t>CORRD_Y</t>
  </si>
  <si>
    <t>FID</t>
  </si>
  <si>
    <t>fcode</t>
  </si>
  <si>
    <t>descripcio</t>
  </si>
  <si>
    <t>nam</t>
  </si>
  <si>
    <t>na2</t>
  </si>
  <si>
    <t>ppt</t>
  </si>
  <si>
    <t>ppt_desc</t>
  </si>
  <si>
    <t>nute</t>
  </si>
  <si>
    <t>txt</t>
  </si>
  <si>
    <t>Point</t>
  </si>
  <si>
    <t>AL105</t>
  </si>
  <si>
    <t>Concentración continua ocupada de tiendas  o ligeras estructuras fijas (por ejemplo: chozas) que sirven como residencia</t>
  </si>
  <si>
    <t>Información no disponible</t>
  </si>
  <si>
    <t>Cabecera Cantonal</t>
  </si>
  <si>
    <t>JARAMIJÓ</t>
  </si>
  <si>
    <t>NARCISA DE JESÚS</t>
  </si>
  <si>
    <t>EL SALITRE</t>
  </si>
  <si>
    <t>LAS RAMAS</t>
  </si>
  <si>
    <t>NUEVO ROCAFUERTE</t>
  </si>
  <si>
    <t>PUERTO EL CARMEN DEL PUTUMAYO</t>
  </si>
  <si>
    <t>HUACA</t>
  </si>
  <si>
    <t>EL ÁNGEL</t>
  </si>
  <si>
    <t>SAN GABRIEL</t>
  </si>
  <si>
    <t>SIMÓN BOLÍVAR</t>
  </si>
  <si>
    <t>ATUNTAQUI</t>
  </si>
  <si>
    <t>GENERAL VILLAMIL</t>
  </si>
  <si>
    <t>PACCHA</t>
  </si>
  <si>
    <t>GUAYZIMI</t>
  </si>
  <si>
    <t>YANZATZA</t>
  </si>
  <si>
    <t>BIBLIÁN</t>
  </si>
  <si>
    <t>DÉLEG</t>
  </si>
  <si>
    <t>GIRÓN</t>
  </si>
  <si>
    <t>MACARÁ</t>
  </si>
  <si>
    <t>GENERAL LEONIDAS PLAZA GUTIÉRREZ</t>
  </si>
  <si>
    <t>ALAUSÍ</t>
  </si>
  <si>
    <t>SUCÚA</t>
  </si>
  <si>
    <t>SANTIAGO DE MÉNDEZ</t>
  </si>
  <si>
    <t>JUNÍN</t>
  </si>
  <si>
    <t>CALCETA</t>
  </si>
  <si>
    <t>ECHEANDÍA</t>
  </si>
  <si>
    <t>MARCABELÍ</t>
  </si>
  <si>
    <t>ALAMOR</t>
  </si>
  <si>
    <t>LA TOMA</t>
  </si>
  <si>
    <t>CATACOCHA</t>
  </si>
  <si>
    <t>CARIAMANGA</t>
  </si>
  <si>
    <t>AMALUZA</t>
  </si>
  <si>
    <t>NABÓN</t>
  </si>
  <si>
    <t>CHAGUARURCO</t>
  </si>
  <si>
    <t>CAMILO PONCE ENRÍQUEZ</t>
  </si>
  <si>
    <t>PUCARÁ</t>
  </si>
  <si>
    <t>28 DE MAYO</t>
  </si>
  <si>
    <t>ZUMBI</t>
  </si>
  <si>
    <t>SAN FELIPE DE OÑA</t>
  </si>
  <si>
    <t>GONZANAMÁ</t>
  </si>
  <si>
    <t>SAN CARLOS</t>
  </si>
  <si>
    <t>BUCAY</t>
  </si>
  <si>
    <t>CUMANDÁ</t>
  </si>
  <si>
    <t>LA VICTORIA</t>
  </si>
  <si>
    <t>PAJÁN</t>
  </si>
  <si>
    <t>PUERTO LÓPEZ</t>
  </si>
  <si>
    <t>SANTA ANA DE VUELTA LARGA</t>
  </si>
  <si>
    <t>JUJAN</t>
  </si>
  <si>
    <t>SANTA LUCÍA</t>
  </si>
  <si>
    <t>Shagal</t>
  </si>
  <si>
    <t>Área en estudio</t>
  </si>
  <si>
    <t>Sulla</t>
  </si>
  <si>
    <t>LA MANÁ</t>
  </si>
  <si>
    <t>EL CORAZÓN</t>
  </si>
  <si>
    <t>SAN JACINTO DE BUENA FE</t>
  </si>
  <si>
    <t>SAN JOSÉ DE CHIMBO</t>
  </si>
  <si>
    <t>SAMBORONDÓN</t>
  </si>
  <si>
    <t>Florida</t>
  </si>
  <si>
    <t>San José</t>
  </si>
  <si>
    <t>Playa Seca</t>
  </si>
  <si>
    <t>Pan de Azúcar</t>
  </si>
  <si>
    <t>Hierba Buena</t>
  </si>
  <si>
    <t>Luz María</t>
  </si>
  <si>
    <t>Agua Caliente</t>
  </si>
  <si>
    <t>San Pascual</t>
  </si>
  <si>
    <t>CATARAMA</t>
  </si>
  <si>
    <t>VILLA LA UNIÓN</t>
  </si>
  <si>
    <t>CAJABAMBA</t>
  </si>
  <si>
    <t>METZERA</t>
  </si>
  <si>
    <t>PELILEO</t>
  </si>
  <si>
    <t>PÍLLARO</t>
  </si>
  <si>
    <t>Huangra</t>
  </si>
  <si>
    <t>Juval</t>
  </si>
  <si>
    <t>PUJILÍ</t>
  </si>
  <si>
    <t>SAQUISILÍ</t>
  </si>
  <si>
    <t>La Unión</t>
  </si>
  <si>
    <t>Santa María</t>
  </si>
  <si>
    <t>Corona de Oro</t>
  </si>
  <si>
    <t>Matilde Esther</t>
  </si>
  <si>
    <t>Las Golondrinas</t>
  </si>
  <si>
    <t>El Paraíso</t>
  </si>
  <si>
    <t>La Caoba</t>
  </si>
  <si>
    <t>Diez de Agosto</t>
  </si>
  <si>
    <t>LUMBAQUI</t>
  </si>
  <si>
    <t>VALDEZ</t>
  </si>
  <si>
    <t>LIMONES</t>
  </si>
  <si>
    <t>CHONTAHUASI</t>
  </si>
  <si>
    <t>EL DORADO DE CASCALES</t>
  </si>
  <si>
    <t>TARAPOA</t>
  </si>
  <si>
    <t>BAHÍA DE CARÁQUEZ</t>
  </si>
  <si>
    <t>LA BONITA</t>
  </si>
  <si>
    <t>SANGOLQUÍ</t>
  </si>
  <si>
    <t>MACHACHI</t>
  </si>
  <si>
    <t>ZUMBA</t>
  </si>
  <si>
    <t>ROSA ZÁRATE</t>
  </si>
  <si>
    <t>Pelileo Grande</t>
  </si>
  <si>
    <t>Cabecera Parroquial</t>
  </si>
  <si>
    <t>Ricaurte</t>
  </si>
  <si>
    <t>Imbana</t>
  </si>
  <si>
    <t>La Victoria de Imbana</t>
  </si>
  <si>
    <t>San Francisco</t>
  </si>
  <si>
    <t>BOLÍVAR</t>
  </si>
  <si>
    <t>La Cuarenta</t>
  </si>
  <si>
    <t>La Canela</t>
  </si>
  <si>
    <t>TABACUNDO</t>
  </si>
  <si>
    <t>El Viatazo</t>
  </si>
  <si>
    <t>La Florida</t>
  </si>
  <si>
    <t>La Palizada</t>
  </si>
  <si>
    <t>BAEZA</t>
  </si>
  <si>
    <t>URCUQUÍ</t>
  </si>
  <si>
    <t>Cebadas</t>
  </si>
  <si>
    <t>El Triunfo</t>
  </si>
  <si>
    <t>Shell</t>
  </si>
  <si>
    <t>Cotundo</t>
  </si>
  <si>
    <t>Ulba</t>
  </si>
  <si>
    <t>El Edén</t>
  </si>
  <si>
    <t>El Reventador</t>
  </si>
  <si>
    <t>San Vicente de Huaticocha</t>
  </si>
  <si>
    <t>Palma Real</t>
  </si>
  <si>
    <t>Pampanal de Bolívar</t>
  </si>
  <si>
    <t>Tambillo</t>
  </si>
  <si>
    <t>Eloy Alfaro</t>
  </si>
  <si>
    <t>Cojimíes</t>
  </si>
  <si>
    <t>Bolívar</t>
  </si>
  <si>
    <t>Viche</t>
  </si>
  <si>
    <t>Pumallacta</t>
  </si>
  <si>
    <t>Sevilla</t>
  </si>
  <si>
    <t>Juncal</t>
  </si>
  <si>
    <t>Ingapirca</t>
  </si>
  <si>
    <t>El Guismi</t>
  </si>
  <si>
    <t>Los  Encuentros</t>
  </si>
  <si>
    <t>Guadual</t>
  </si>
  <si>
    <t>La Merced de Buenos Aires</t>
  </si>
  <si>
    <t>El Eno</t>
  </si>
  <si>
    <t>San Pedro de Los Cofanes</t>
  </si>
  <si>
    <t>General Farfán</t>
  </si>
  <si>
    <t>Tiputini</t>
  </si>
  <si>
    <t>Telembí</t>
  </si>
  <si>
    <t>Urbina</t>
  </si>
  <si>
    <t>Columbe</t>
  </si>
  <si>
    <t>Lita</t>
  </si>
  <si>
    <t>Mariano Moreno</t>
  </si>
  <si>
    <t>Sidcay</t>
  </si>
  <si>
    <t>Checa</t>
  </si>
  <si>
    <t>Jidcay</t>
  </si>
  <si>
    <t>Solano</t>
  </si>
  <si>
    <t>Salinas</t>
  </si>
  <si>
    <t>Telimbela</t>
  </si>
  <si>
    <t>Pueblo Nuevo</t>
  </si>
  <si>
    <t>El Cabo</t>
  </si>
  <si>
    <t>Canchagua</t>
  </si>
  <si>
    <t>Guangaje</t>
  </si>
  <si>
    <t>Pilaló</t>
  </si>
  <si>
    <t>Chugchillán</t>
  </si>
  <si>
    <t>El Carmen de Pijilí</t>
  </si>
  <si>
    <t>Manuel J. Calle</t>
  </si>
  <si>
    <t>El Rosario</t>
  </si>
  <si>
    <t>Rumichaca</t>
  </si>
  <si>
    <t>Salasaca</t>
  </si>
  <si>
    <t>Manglaralto</t>
  </si>
  <si>
    <t>Guale</t>
  </si>
  <si>
    <t>Chontamarca</t>
  </si>
  <si>
    <t>Playas de Vinces</t>
  </si>
  <si>
    <t>Bellavista</t>
  </si>
  <si>
    <t>Lascano</t>
  </si>
  <si>
    <t>Amaluza</t>
  </si>
  <si>
    <t>Rivera</t>
  </si>
  <si>
    <t>Cascol</t>
  </si>
  <si>
    <t>Damacio Chico</t>
  </si>
  <si>
    <t>Luis María Pinto</t>
  </si>
  <si>
    <t>Taday</t>
  </si>
  <si>
    <t>Llacao</t>
  </si>
  <si>
    <t>El Limo</t>
  </si>
  <si>
    <t>Mariana de Jesús</t>
  </si>
  <si>
    <t>La Libertad</t>
  </si>
  <si>
    <t>San Vicente</t>
  </si>
  <si>
    <t>Carcabón</t>
  </si>
  <si>
    <t>Uimbí</t>
  </si>
  <si>
    <t>Concepción</t>
  </si>
  <si>
    <t>Angochagua</t>
  </si>
  <si>
    <t>Lloa</t>
  </si>
  <si>
    <t>Los Ángeles</t>
  </si>
  <si>
    <t>Guayquichuma</t>
  </si>
  <si>
    <t>Calderón</t>
  </si>
  <si>
    <t>Carapungo</t>
  </si>
  <si>
    <t>Ascázubi</t>
  </si>
  <si>
    <t>El Quinche</t>
  </si>
  <si>
    <t>Chilpa</t>
  </si>
  <si>
    <t>Píntag</t>
  </si>
  <si>
    <t>Uyumbicho</t>
  </si>
  <si>
    <t>Chupianza</t>
  </si>
  <si>
    <t>Asunción</t>
  </si>
  <si>
    <t>Sumaypamba</t>
  </si>
  <si>
    <t>Cazaderos</t>
  </si>
  <si>
    <t>Cruce de Venecia</t>
  </si>
  <si>
    <t>Río Blanco</t>
  </si>
  <si>
    <t>Yaguachi Viejo</t>
  </si>
  <si>
    <t>Cone</t>
  </si>
  <si>
    <t>Santa Rosa de Flandes</t>
  </si>
  <si>
    <t>Llano Chico</t>
  </si>
  <si>
    <t>Santa Rosa de Cuzubamba</t>
  </si>
  <si>
    <t>Zuña</t>
  </si>
  <si>
    <t>Palo Quemado</t>
  </si>
  <si>
    <t>Pistishí</t>
  </si>
  <si>
    <t>Nariz del Diablo</t>
  </si>
  <si>
    <t>San Francisco de Chinimbimi</t>
  </si>
  <si>
    <t>Compud</t>
  </si>
  <si>
    <t>Guasuntos</t>
  </si>
  <si>
    <t>El Piedrero</t>
  </si>
  <si>
    <t>Ambuquí</t>
  </si>
  <si>
    <t>Tumbabiro</t>
  </si>
  <si>
    <t>Algarrobillo</t>
  </si>
  <si>
    <t>Shimpis</t>
  </si>
  <si>
    <t>El Tambo</t>
  </si>
  <si>
    <t>San Rafael</t>
  </si>
  <si>
    <t>San Juan de Ilumán</t>
  </si>
  <si>
    <t>San Pablo</t>
  </si>
  <si>
    <t>San José de Quichinche</t>
  </si>
  <si>
    <t>San José de Chaltura</t>
  </si>
  <si>
    <t>Saracay</t>
  </si>
  <si>
    <t>Barbones</t>
  </si>
  <si>
    <t>Sucre</t>
  </si>
  <si>
    <t>La Esperanza</t>
  </si>
  <si>
    <t>Pacto</t>
  </si>
  <si>
    <t>Chavezpamba</t>
  </si>
  <si>
    <t>Piartal</t>
  </si>
  <si>
    <t>Chugá</t>
  </si>
  <si>
    <t>Tutupali</t>
  </si>
  <si>
    <t>Cristóbal Colón</t>
  </si>
  <si>
    <t>San Antonio</t>
  </si>
  <si>
    <t>Quiroga</t>
  </si>
  <si>
    <t>Pañacocha</t>
  </si>
  <si>
    <t>Palmas</t>
  </si>
  <si>
    <t>San Miguel</t>
  </si>
  <si>
    <t>Nulti</t>
  </si>
  <si>
    <t>San José de Ayora</t>
  </si>
  <si>
    <t>Juan Montalvo</t>
  </si>
  <si>
    <t>Chacarita</t>
  </si>
  <si>
    <t>Plan Piloto</t>
  </si>
  <si>
    <t>Atahualpa</t>
  </si>
  <si>
    <t>Mariscal Sucre</t>
  </si>
  <si>
    <t>Huaques</t>
  </si>
  <si>
    <t>Coronel Lorenzo de Garaicoa</t>
  </si>
  <si>
    <t>Pedregal</t>
  </si>
  <si>
    <t>San Antonio Centro</t>
  </si>
  <si>
    <t>Santa Marianita</t>
  </si>
  <si>
    <t>El Acho</t>
  </si>
  <si>
    <t>Chiviaza</t>
  </si>
  <si>
    <t>Juan Gómez Rendón</t>
  </si>
  <si>
    <t>Progreso</t>
  </si>
  <si>
    <t>Daniel Córdova Toral</t>
  </si>
  <si>
    <t>El Oriente</t>
  </si>
  <si>
    <t>Las Nieves</t>
  </si>
  <si>
    <t>Chaya</t>
  </si>
  <si>
    <t>Nueva Tarqui</t>
  </si>
  <si>
    <t>Tundayme</t>
  </si>
  <si>
    <t>Jesús María</t>
  </si>
  <si>
    <t>San Carlos</t>
  </si>
  <si>
    <t>Guadalupe</t>
  </si>
  <si>
    <t>Zhud</t>
  </si>
  <si>
    <t>Octavio Cordero Palacios</t>
  </si>
  <si>
    <t>Santa Rosa</t>
  </si>
  <si>
    <t>Sinincay</t>
  </si>
  <si>
    <t>San José de Morona</t>
  </si>
  <si>
    <t>Victoria del Portete</t>
  </si>
  <si>
    <t>Irquis</t>
  </si>
  <si>
    <t>Nuevo Quito</t>
  </si>
  <si>
    <t>Santiago de Pananza</t>
  </si>
  <si>
    <t>Chicán</t>
  </si>
  <si>
    <t>Guillermo Ortega</t>
  </si>
  <si>
    <t>Bulán</t>
  </si>
  <si>
    <t>José Victor Izquierdo</t>
  </si>
  <si>
    <t>Cumbaratza</t>
  </si>
  <si>
    <t>Pachicutza</t>
  </si>
  <si>
    <t>Güel</t>
  </si>
  <si>
    <t>Santa Rufina</t>
  </si>
  <si>
    <t>Arcapamba</t>
  </si>
  <si>
    <t>Lluzhapa</t>
  </si>
  <si>
    <t>San Bartolomé</t>
  </si>
  <si>
    <t>Tocachi</t>
  </si>
  <si>
    <t>Cangahua</t>
  </si>
  <si>
    <t>Guayllabamba</t>
  </si>
  <si>
    <t>González Suárez</t>
  </si>
  <si>
    <t>Indanza</t>
  </si>
  <si>
    <t>Imantag</t>
  </si>
  <si>
    <t>Tupigachi</t>
  </si>
  <si>
    <t>Zhota</t>
  </si>
  <si>
    <t>Casacay</t>
  </si>
  <si>
    <t>Buenavista</t>
  </si>
  <si>
    <t>La Peaña</t>
  </si>
  <si>
    <t>Cordoncillo</t>
  </si>
  <si>
    <t>Abdón Calderón</t>
  </si>
  <si>
    <t>Sabanilla</t>
  </si>
  <si>
    <t>Colaisaca</t>
  </si>
  <si>
    <t>San Pedro de Vilcabamba</t>
  </si>
  <si>
    <t>El Chorro</t>
  </si>
  <si>
    <t>Guanazán</t>
  </si>
  <si>
    <t>Cañaquemada</t>
  </si>
  <si>
    <t>La Iberia</t>
  </si>
  <si>
    <t>Anconcito</t>
  </si>
  <si>
    <t>Puerto Tendales</t>
  </si>
  <si>
    <t>Guarainag</t>
  </si>
  <si>
    <t>Principal</t>
  </si>
  <si>
    <t>Nueva Fátima</t>
  </si>
  <si>
    <t>La Victoria</t>
  </si>
  <si>
    <t>Tacamoros</t>
  </si>
  <si>
    <t>Utuana</t>
  </si>
  <si>
    <t>Purunuma</t>
  </si>
  <si>
    <t>Eguiguren</t>
  </si>
  <si>
    <t>Malacatos</t>
  </si>
  <si>
    <t>Valladolid</t>
  </si>
  <si>
    <t>Delegsol</t>
  </si>
  <si>
    <t>Pancho Negro</t>
  </si>
  <si>
    <t>Tenguel</t>
  </si>
  <si>
    <t>General Morales</t>
  </si>
  <si>
    <t>Socarte</t>
  </si>
  <si>
    <t>Los Lojas</t>
  </si>
  <si>
    <t>Enrique Baquerizo Moreno</t>
  </si>
  <si>
    <t>Chaucha</t>
  </si>
  <si>
    <t>Chicaña</t>
  </si>
  <si>
    <t>Puná</t>
  </si>
  <si>
    <t>Chito</t>
  </si>
  <si>
    <t>El Porvenir del Carmen</t>
  </si>
  <si>
    <t>Jimbura</t>
  </si>
  <si>
    <t>La Capilla de Capiro</t>
  </si>
  <si>
    <t>San Juan de Cerro Azul</t>
  </si>
  <si>
    <t>General Proaño</t>
  </si>
  <si>
    <t>Tomebamba</t>
  </si>
  <si>
    <t>San Joaquín</t>
  </si>
  <si>
    <t>Ventura</t>
  </si>
  <si>
    <t>San Luis</t>
  </si>
  <si>
    <t>San Andrés</t>
  </si>
  <si>
    <t>San Isidro de Patulú</t>
  </si>
  <si>
    <t>Químiag</t>
  </si>
  <si>
    <t>Punín</t>
  </si>
  <si>
    <t>San Gerardo de Pacaicaguán</t>
  </si>
  <si>
    <t>Valparaiso</t>
  </si>
  <si>
    <t>San José de Chazo</t>
  </si>
  <si>
    <t>San Antonio de Bayushig</t>
  </si>
  <si>
    <t>Chobo</t>
  </si>
  <si>
    <t>Cuchil</t>
  </si>
  <si>
    <t>Cutchil</t>
  </si>
  <si>
    <t>Gualleturo</t>
  </si>
  <si>
    <t>Palmales</t>
  </si>
  <si>
    <t>Chacras</t>
  </si>
  <si>
    <t>Amaguaña</t>
  </si>
  <si>
    <t>Cutuglahua</t>
  </si>
  <si>
    <t>Luz de América</t>
  </si>
  <si>
    <t>Puerto Limón</t>
  </si>
  <si>
    <t>Colonia Huaqueña</t>
  </si>
  <si>
    <t>Maldonado</t>
  </si>
  <si>
    <t>Camarones</t>
  </si>
  <si>
    <t>Guachanamá</t>
  </si>
  <si>
    <t>José Luis Tamayo</t>
  </si>
  <si>
    <t>Muey</t>
  </si>
  <si>
    <t>El Retiro</t>
  </si>
  <si>
    <t>Macuma</t>
  </si>
  <si>
    <t>Simón Bolívar</t>
  </si>
  <si>
    <t>Julio Moreno</t>
  </si>
  <si>
    <t>Ducur</t>
  </si>
  <si>
    <t>Paletillas</t>
  </si>
  <si>
    <t>Mangahurco</t>
  </si>
  <si>
    <t>Chiguaza</t>
  </si>
  <si>
    <t>Sabiango</t>
  </si>
  <si>
    <t>La Capilla</t>
  </si>
  <si>
    <t>Yamana</t>
  </si>
  <si>
    <t>Bolaspamba</t>
  </si>
  <si>
    <t>Chaquinal</t>
  </si>
  <si>
    <t>Colonche</t>
  </si>
  <si>
    <t>Chongón</t>
  </si>
  <si>
    <t>Posorja</t>
  </si>
  <si>
    <t>La Naranja</t>
  </si>
  <si>
    <t>Salvias</t>
  </si>
  <si>
    <t>Baños</t>
  </si>
  <si>
    <t>Limones</t>
  </si>
  <si>
    <t>Morro</t>
  </si>
  <si>
    <t>Sanguillín</t>
  </si>
  <si>
    <t>El Lindero</t>
  </si>
  <si>
    <t>Bellamaría</t>
  </si>
  <si>
    <t>Curtincapa</t>
  </si>
  <si>
    <t>Milagro</t>
  </si>
  <si>
    <t>El Ingenio</t>
  </si>
  <si>
    <t>Santa Teresita</t>
  </si>
  <si>
    <t>San Jacinto de Wakambeis</t>
  </si>
  <si>
    <t>Zhaglli</t>
  </si>
  <si>
    <t>Shaglli</t>
  </si>
  <si>
    <t>Luis Cordero</t>
  </si>
  <si>
    <t>Gañanzol</t>
  </si>
  <si>
    <t>Río Bonito</t>
  </si>
  <si>
    <t>Changaimina</t>
  </si>
  <si>
    <t>Fundochamba</t>
  </si>
  <si>
    <t>Quinara</t>
  </si>
  <si>
    <t>Larama</t>
  </si>
  <si>
    <t>Jambelí</t>
  </si>
  <si>
    <t>San Isidro</t>
  </si>
  <si>
    <t>Sacapalca</t>
  </si>
  <si>
    <t>Mercadillo</t>
  </si>
  <si>
    <t>Nambacola</t>
  </si>
  <si>
    <t>El Airo</t>
  </si>
  <si>
    <t>Chanduy</t>
  </si>
  <si>
    <t>Pucapamba</t>
  </si>
  <si>
    <t>Torata</t>
  </si>
  <si>
    <t>Muluncay Grande</t>
  </si>
  <si>
    <t>Huertas</t>
  </si>
  <si>
    <t>San Pablo de Tenta</t>
  </si>
  <si>
    <t>San Roque</t>
  </si>
  <si>
    <t>Ambrosio Maldonado</t>
  </si>
  <si>
    <t>San Sebastián de Yúluc</t>
  </si>
  <si>
    <t>La Bocana</t>
  </si>
  <si>
    <t>Rumipamba</t>
  </si>
  <si>
    <t>Guambaló</t>
  </si>
  <si>
    <t>Cotaló</t>
  </si>
  <si>
    <t>San Lorenzo</t>
  </si>
  <si>
    <t>Santiago</t>
  </si>
  <si>
    <t>Cañi</t>
  </si>
  <si>
    <t>Juan de Velasco</t>
  </si>
  <si>
    <t>Pangor</t>
  </si>
  <si>
    <t>García Moreno</t>
  </si>
  <si>
    <t>Chumaquí</t>
  </si>
  <si>
    <t>La Providencia</t>
  </si>
  <si>
    <t>Cunchibamba</t>
  </si>
  <si>
    <t>Chisalata</t>
  </si>
  <si>
    <t>Picaihua</t>
  </si>
  <si>
    <t>Ambatillo</t>
  </si>
  <si>
    <t>Augusto N Martínez</t>
  </si>
  <si>
    <t>Mundugleo</t>
  </si>
  <si>
    <t>El Carmelo</t>
  </si>
  <si>
    <t>El Pun</t>
  </si>
  <si>
    <t>Vilcabamba</t>
  </si>
  <si>
    <t>Victoria</t>
  </si>
  <si>
    <t>Pozul</t>
  </si>
  <si>
    <t>San Juan de Pozul</t>
  </si>
  <si>
    <t>El Lucero</t>
  </si>
  <si>
    <t>Zhidmad</t>
  </si>
  <si>
    <t>Multitud</t>
  </si>
  <si>
    <t>Guapán</t>
  </si>
  <si>
    <t>Pindilig</t>
  </si>
  <si>
    <t>Sibambe</t>
  </si>
  <si>
    <t>Tixán</t>
  </si>
  <si>
    <t>Gonzol</t>
  </si>
  <si>
    <t>Timbara</t>
  </si>
  <si>
    <t>Vicentino</t>
  </si>
  <si>
    <t>San Carlos de Las Minas</t>
  </si>
  <si>
    <t>Zurmi</t>
  </si>
  <si>
    <t>El Tablón</t>
  </si>
  <si>
    <t>Cojitambo</t>
  </si>
  <si>
    <t>Achiotes</t>
  </si>
  <si>
    <t>El Paraíso de Celén</t>
  </si>
  <si>
    <t>Urdaneta</t>
  </si>
  <si>
    <t>Paquishapa</t>
  </si>
  <si>
    <t>Sinsao</t>
  </si>
  <si>
    <t>San Rafael de Sharug</t>
  </si>
  <si>
    <t>San Antonio de Cumbe</t>
  </si>
  <si>
    <t>Pampa de Domínguez</t>
  </si>
  <si>
    <t>Turupamba</t>
  </si>
  <si>
    <t>Yunganza</t>
  </si>
  <si>
    <t>Puerto Rodríguez</t>
  </si>
  <si>
    <t>Palma Roja</t>
  </si>
  <si>
    <t>Santa Ana</t>
  </si>
  <si>
    <t>Valle</t>
  </si>
  <si>
    <t>Curaray</t>
  </si>
  <si>
    <t>Capitán Augusto Rivadeneyra</t>
  </si>
  <si>
    <t>San José del Payamino</t>
  </si>
  <si>
    <t>Yasuní</t>
  </si>
  <si>
    <t>Licán</t>
  </si>
  <si>
    <t>Nueva Esperanza-Yuca</t>
  </si>
  <si>
    <t>San Sebastián del Coca</t>
  </si>
  <si>
    <t>Dureno</t>
  </si>
  <si>
    <t>Simiátug</t>
  </si>
  <si>
    <t>San Simón</t>
  </si>
  <si>
    <t>Yacoto</t>
  </si>
  <si>
    <t>Chiquicha Grande</t>
  </si>
  <si>
    <t>Comuna Shuar</t>
  </si>
  <si>
    <t>Quisapincha</t>
  </si>
  <si>
    <t>Pilahuín</t>
  </si>
  <si>
    <t>Huachi Grande</t>
  </si>
  <si>
    <t>La Avanzada</t>
  </si>
  <si>
    <t>Estero Claro</t>
  </si>
  <si>
    <t>Juan Benigno Vela</t>
  </si>
  <si>
    <t>San Francisco del Vergel</t>
  </si>
  <si>
    <t>Las Aradas</t>
  </si>
  <si>
    <t>Selva Alegre</t>
  </si>
  <si>
    <t>Manú</t>
  </si>
  <si>
    <t>Garzareal</t>
  </si>
  <si>
    <t>Carlos Bustamante</t>
  </si>
  <si>
    <t>Tarqui</t>
  </si>
  <si>
    <t>Uzhcurrumi</t>
  </si>
  <si>
    <t>Cumbe</t>
  </si>
  <si>
    <t>Ludo</t>
  </si>
  <si>
    <t>San Gerardo de Huahualpata</t>
  </si>
  <si>
    <t>Cangonamá</t>
  </si>
  <si>
    <t>Susudel</t>
  </si>
  <si>
    <t>Chantaco</t>
  </si>
  <si>
    <t>Lauro Guerrero</t>
  </si>
  <si>
    <t>San Pedro de La Bendita</t>
  </si>
  <si>
    <t>Taquil</t>
  </si>
  <si>
    <t>Miguel Riofrío</t>
  </si>
  <si>
    <t>Sayausí</t>
  </si>
  <si>
    <t>Zambi</t>
  </si>
  <si>
    <t>La Tingue</t>
  </si>
  <si>
    <t>Orianga</t>
  </si>
  <si>
    <t>Ciano</t>
  </si>
  <si>
    <t>Jimbilla</t>
  </si>
  <si>
    <t>El Arenal</t>
  </si>
  <si>
    <t>El Cisne</t>
  </si>
  <si>
    <t>La Natividad de Chumblín</t>
  </si>
  <si>
    <t>Chuquiribamba</t>
  </si>
  <si>
    <t>San Lucas</t>
  </si>
  <si>
    <t>Piedras</t>
  </si>
  <si>
    <t>Morales</t>
  </si>
  <si>
    <t>Gualel</t>
  </si>
  <si>
    <t>El Vado</t>
  </si>
  <si>
    <t>Salati</t>
  </si>
  <si>
    <t>Amarillos</t>
  </si>
  <si>
    <t>Yaupi</t>
  </si>
  <si>
    <t>Cuchaentza</t>
  </si>
  <si>
    <t>Llagos</t>
  </si>
  <si>
    <t>9 de Octubre</t>
  </si>
  <si>
    <t>Javier Loyola</t>
  </si>
  <si>
    <t>Chuquipata</t>
  </si>
  <si>
    <t>Capzol</t>
  </si>
  <si>
    <t>Tayuza</t>
  </si>
  <si>
    <t>Ayapamba</t>
  </si>
  <si>
    <t>Copal</t>
  </si>
  <si>
    <t>Sinaí</t>
  </si>
  <si>
    <t>Sevilla Don Bosco</t>
  </si>
  <si>
    <t>Chiquintad</t>
  </si>
  <si>
    <t>Achupallas</t>
  </si>
  <si>
    <t>Palmira</t>
  </si>
  <si>
    <t>Huambi</t>
  </si>
  <si>
    <t>San Juan</t>
  </si>
  <si>
    <t>Honorato Vásquez</t>
  </si>
  <si>
    <t>Tambo Viejo</t>
  </si>
  <si>
    <t>Bomboiza</t>
  </si>
  <si>
    <t>San Martín de Puzhío</t>
  </si>
  <si>
    <t>Patuca</t>
  </si>
  <si>
    <t>Chorocopte</t>
  </si>
  <si>
    <t>Huigra</t>
  </si>
  <si>
    <t>Jerusalén</t>
  </si>
  <si>
    <t>Chigüinda</t>
  </si>
  <si>
    <t>Amazonas</t>
  </si>
  <si>
    <t>Rosario de Cuyes</t>
  </si>
  <si>
    <t>Quingeo</t>
  </si>
  <si>
    <t>Bermejos</t>
  </si>
  <si>
    <t>El Ideal</t>
  </si>
  <si>
    <t>La Paz</t>
  </si>
  <si>
    <t>San Miguel de Cuyes</t>
  </si>
  <si>
    <t>Mercedes Molina</t>
  </si>
  <si>
    <t>Abañín</t>
  </si>
  <si>
    <t>La Chonta</t>
  </si>
  <si>
    <t>Cochapata</t>
  </si>
  <si>
    <t>Casanga</t>
  </si>
  <si>
    <t>Balsapamba</t>
  </si>
  <si>
    <t>Juan Bautista Aguirre</t>
  </si>
  <si>
    <t>Los Tintos</t>
  </si>
  <si>
    <t>Puerto Napo</t>
  </si>
  <si>
    <t>Ramón Campaña</t>
  </si>
  <si>
    <t>Teniente Hugo Ortiz</t>
  </si>
  <si>
    <t>Pomona</t>
  </si>
  <si>
    <t>Paccha</t>
  </si>
  <si>
    <t>Ilapo</t>
  </si>
  <si>
    <t>Puela</t>
  </si>
  <si>
    <t>Isinliví</t>
  </si>
  <si>
    <t>Santa Fé de Galán</t>
  </si>
  <si>
    <t>San Sebastián</t>
  </si>
  <si>
    <t>Valle de La Virgen</t>
  </si>
  <si>
    <t>Mulaló</t>
  </si>
  <si>
    <t>Pano</t>
  </si>
  <si>
    <t>Gima</t>
  </si>
  <si>
    <t>Jadán</t>
  </si>
  <si>
    <t>Puerto Bolívar</t>
  </si>
  <si>
    <t>El Cambio</t>
  </si>
  <si>
    <t>San José del Tambo</t>
  </si>
  <si>
    <t>Tambopamba</t>
  </si>
  <si>
    <t>Virgen de Fátima</t>
  </si>
  <si>
    <t>Kilómetro 26</t>
  </si>
  <si>
    <t>Molleturo</t>
  </si>
  <si>
    <t>Taura</t>
  </si>
  <si>
    <t>Crucita</t>
  </si>
  <si>
    <t>Flores</t>
  </si>
  <si>
    <t>San Carlos de Limón</t>
  </si>
  <si>
    <t>General Pedro J. Montero</t>
  </si>
  <si>
    <t>Boliche</t>
  </si>
  <si>
    <t>Yangana</t>
  </si>
  <si>
    <t>Arsenio Castillo</t>
  </si>
  <si>
    <t>Cochapamba</t>
  </si>
  <si>
    <t>Poaló</t>
  </si>
  <si>
    <t>Ayacucho</t>
  </si>
  <si>
    <t>Arquitecto Sixto Durán Ballén</t>
  </si>
  <si>
    <t>Las Pajitas</t>
  </si>
  <si>
    <t>Mushullacta</t>
  </si>
  <si>
    <t>Puerto Misahuallí</t>
  </si>
  <si>
    <t>Unamuncho</t>
  </si>
  <si>
    <t>Facundo Vela</t>
  </si>
  <si>
    <t>Pimocha</t>
  </si>
  <si>
    <t>Isla de Bejucal</t>
  </si>
  <si>
    <t>Pinllopata</t>
  </si>
  <si>
    <t>Arapicos</t>
  </si>
  <si>
    <t>Indillama</t>
  </si>
  <si>
    <t>Canelos</t>
  </si>
  <si>
    <t>Guare</t>
  </si>
  <si>
    <t>Once de Noviembre</t>
  </si>
  <si>
    <t>llinchisí</t>
  </si>
  <si>
    <t>Belisario Quevedo</t>
  </si>
  <si>
    <t>Guanailín</t>
  </si>
  <si>
    <t>América</t>
  </si>
  <si>
    <t>Nayamanaca</t>
  </si>
  <si>
    <t>Quilluyacu</t>
  </si>
  <si>
    <t>Chirijos</t>
  </si>
  <si>
    <t>Totoras</t>
  </si>
  <si>
    <t>Boca de Pacoche</t>
  </si>
  <si>
    <t>Magdalena</t>
  </si>
  <si>
    <t>Chapacoto</t>
  </si>
  <si>
    <t>Asancoto</t>
  </si>
  <si>
    <t>Limonal</t>
  </si>
  <si>
    <t>Canuto</t>
  </si>
  <si>
    <t>General Vernaza</t>
  </si>
  <si>
    <t>Dos Esteros</t>
  </si>
  <si>
    <t>Junquillal</t>
  </si>
  <si>
    <t>Régulo de Mora</t>
  </si>
  <si>
    <t>Caracol</t>
  </si>
  <si>
    <t>Alhajuela</t>
  </si>
  <si>
    <t>Bajo Grande</t>
  </si>
  <si>
    <t>Riochico</t>
  </si>
  <si>
    <t>Río Chico</t>
  </si>
  <si>
    <t>Membrillal</t>
  </si>
  <si>
    <t>Membrillo</t>
  </si>
  <si>
    <t>San Plácido</t>
  </si>
  <si>
    <t>Noboa</t>
  </si>
  <si>
    <t>Puerto Pechiche</t>
  </si>
  <si>
    <t>Santa Fe</t>
  </si>
  <si>
    <t>Santafe</t>
  </si>
  <si>
    <t>La Pila</t>
  </si>
  <si>
    <t>El Altar</t>
  </si>
  <si>
    <t>Vásquez</t>
  </si>
  <si>
    <t>Chantilín</t>
  </si>
  <si>
    <t>Pedro Pablo Gómez</t>
  </si>
  <si>
    <t>Salango</t>
  </si>
  <si>
    <t>Julcuy</t>
  </si>
  <si>
    <t>Bachillero</t>
  </si>
  <si>
    <t>Ángel Pedro Giler</t>
  </si>
  <si>
    <t>La Estancilla</t>
  </si>
  <si>
    <t>Julio E. Moreno</t>
  </si>
  <si>
    <t>Catanahuán Grande</t>
  </si>
  <si>
    <t>Cullitahua</t>
  </si>
  <si>
    <t>Poatug</t>
  </si>
  <si>
    <t>Lligua</t>
  </si>
  <si>
    <t>Río Verde</t>
  </si>
  <si>
    <t>Río Negro</t>
  </si>
  <si>
    <t>16 de Agosto</t>
  </si>
  <si>
    <t>Benítez</t>
  </si>
  <si>
    <t>Pachanlica</t>
  </si>
  <si>
    <t>Colonia Agrícola Sevilla del Oro</t>
  </si>
  <si>
    <t>Guanujo</t>
  </si>
  <si>
    <t>Ñauza</t>
  </si>
  <si>
    <t>Zapotal</t>
  </si>
  <si>
    <t>Tarifa</t>
  </si>
  <si>
    <t>Bilován</t>
  </si>
  <si>
    <t>Mata de Cacao</t>
  </si>
  <si>
    <t>Montalvo</t>
  </si>
  <si>
    <t>Joseguango Bajo</t>
  </si>
  <si>
    <t>Tálag</t>
  </si>
  <si>
    <t>Pucayacu</t>
  </si>
  <si>
    <t>San Pablo de Atenas</t>
  </si>
  <si>
    <t>Baquerizo Moreno</t>
  </si>
  <si>
    <t>Fátima</t>
  </si>
  <si>
    <t>La Candelaria</t>
  </si>
  <si>
    <t>Machalilla</t>
  </si>
  <si>
    <t>Puerto de Cayo</t>
  </si>
  <si>
    <t>Yanayacu</t>
  </si>
  <si>
    <t>Machángara</t>
  </si>
  <si>
    <t>Madre Tierra</t>
  </si>
  <si>
    <t>San Antonio de Quito</t>
  </si>
  <si>
    <t>Tingo</t>
  </si>
  <si>
    <t>Guasaganda Centro</t>
  </si>
  <si>
    <t>Julio Andrade</t>
  </si>
  <si>
    <t>Orejuela</t>
  </si>
  <si>
    <t>Tuutinentsa</t>
  </si>
  <si>
    <t>Mariano Acosta</t>
  </si>
  <si>
    <t>Fernández Salvador</t>
  </si>
  <si>
    <t>Wampuik</t>
  </si>
  <si>
    <t>Santa María de Huiririma</t>
  </si>
  <si>
    <t>Río Tigre</t>
  </si>
  <si>
    <t>Andoas</t>
  </si>
  <si>
    <t>Pomasqui</t>
  </si>
  <si>
    <t>La Merced</t>
  </si>
  <si>
    <t>Alangasí</t>
  </si>
  <si>
    <t>Pablo Arenas</t>
  </si>
  <si>
    <t>Doctor Miguel Egas Cabezas</t>
  </si>
  <si>
    <t>Peguche</t>
  </si>
  <si>
    <t>San Vicente de Pusir</t>
  </si>
  <si>
    <t>Cahuasquí</t>
  </si>
  <si>
    <t>Antonio José Holguín</t>
  </si>
  <si>
    <t>Santa Lucía</t>
  </si>
  <si>
    <t>Cusubamba</t>
  </si>
  <si>
    <t>San José de Poaló</t>
  </si>
  <si>
    <t>Pasa</t>
  </si>
  <si>
    <t>Santa María del Toachi</t>
  </si>
  <si>
    <t>Mulliquindil</t>
  </si>
  <si>
    <t>Panzaleo</t>
  </si>
  <si>
    <t>Santa Cecilia</t>
  </si>
  <si>
    <t>San José de Dahuano</t>
  </si>
  <si>
    <t>Santa Elena</t>
  </si>
  <si>
    <t>Mulalillo</t>
  </si>
  <si>
    <t>Cuyabeno</t>
  </si>
  <si>
    <t>Siete de Julio</t>
  </si>
  <si>
    <t>Angamarca</t>
  </si>
  <si>
    <t>Moraspungo</t>
  </si>
  <si>
    <t>Guayas</t>
  </si>
  <si>
    <t>Laurel</t>
  </si>
  <si>
    <t>Aláques</t>
  </si>
  <si>
    <t>San Fernando</t>
  </si>
  <si>
    <t>Pasa San Fernando</t>
  </si>
  <si>
    <t>San Bartolomé de Pinllo</t>
  </si>
  <si>
    <t>Izamba</t>
  </si>
  <si>
    <t>Sucre Patate Urco</t>
  </si>
  <si>
    <t>Emilio María Terán</t>
  </si>
  <si>
    <t>San Miguelito</t>
  </si>
  <si>
    <t>Marcos Espinel</t>
  </si>
  <si>
    <t>Chacata</t>
  </si>
  <si>
    <t>San Luis de Pambil</t>
  </si>
  <si>
    <t>Calpi</t>
  </si>
  <si>
    <t>San Juan de Pastocalle</t>
  </si>
  <si>
    <t>Guaytacama</t>
  </si>
  <si>
    <t>Zumbahua</t>
  </si>
  <si>
    <t>Tanicuchí</t>
  </si>
  <si>
    <t>Guanando</t>
  </si>
  <si>
    <t>Toacaso</t>
  </si>
  <si>
    <t>Presidente Urbina</t>
  </si>
  <si>
    <t>Chagrapamba - Patzucul</t>
  </si>
  <si>
    <t>El Dorado</t>
  </si>
  <si>
    <t>Unión Chimborazo</t>
  </si>
  <si>
    <t>San José de Guayusa</t>
  </si>
  <si>
    <t>Valle Hermoso</t>
  </si>
  <si>
    <t>San José de Raranga</t>
  </si>
  <si>
    <t>Turi</t>
  </si>
  <si>
    <t>San José de Ancón</t>
  </si>
  <si>
    <t>Malvas</t>
  </si>
  <si>
    <t>San Cristóbal</t>
  </si>
  <si>
    <t>Carlos Ordoñez Lazo</t>
  </si>
  <si>
    <t>Dug Dug</t>
  </si>
  <si>
    <t>Dayuma</t>
  </si>
  <si>
    <t>Aguas Negras</t>
  </si>
  <si>
    <t>Bella Vista</t>
  </si>
  <si>
    <t>Las Pampas</t>
  </si>
  <si>
    <t>Calacalí</t>
  </si>
  <si>
    <t>Nanegal</t>
  </si>
  <si>
    <t>Gualea</t>
  </si>
  <si>
    <t>Nanegalito</t>
  </si>
  <si>
    <t>San José de Minas</t>
  </si>
  <si>
    <t>Olmedo</t>
  </si>
  <si>
    <t>Pesillo</t>
  </si>
  <si>
    <t>Tufiño</t>
  </si>
  <si>
    <t>Unión Milagreña</t>
  </si>
  <si>
    <t>Pompeya</t>
  </si>
  <si>
    <t>La Belleza</t>
  </si>
  <si>
    <t>Western</t>
  </si>
  <si>
    <t>Lago San Pedro</t>
  </si>
  <si>
    <t>San Jacinto</t>
  </si>
  <si>
    <t>Barraganete</t>
  </si>
  <si>
    <t>Pinguilí</t>
  </si>
  <si>
    <t>Puerto Libre</t>
  </si>
  <si>
    <t>Pacayacu</t>
  </si>
  <si>
    <t>Santa Martha de Cuba</t>
  </si>
  <si>
    <t>San Francisco de Natabuela</t>
  </si>
  <si>
    <t>Tres de Noviembre</t>
  </si>
  <si>
    <t>Quinchicoto</t>
  </si>
  <si>
    <t>Nuevo Paraíso</t>
  </si>
  <si>
    <t>Kurintza</t>
  </si>
  <si>
    <t>Poblado</t>
  </si>
  <si>
    <t>Guizhaguiña</t>
  </si>
  <si>
    <t>Pumpuentsa</t>
  </si>
  <si>
    <t>San Miguel de Conchay</t>
  </si>
  <si>
    <t>Puéllaro</t>
  </si>
  <si>
    <t>Chontapunta</t>
  </si>
  <si>
    <t>Gonzalo Díaz de Pineda</t>
  </si>
  <si>
    <t>El Bombón</t>
  </si>
  <si>
    <t>Taya</t>
  </si>
  <si>
    <t>Santa Rosa de Quijos</t>
  </si>
  <si>
    <t>Novillo</t>
  </si>
  <si>
    <t>Sardinas</t>
  </si>
  <si>
    <t>Chitán de Navarrete</t>
  </si>
  <si>
    <t>San Francisco de Sigsipamba</t>
  </si>
  <si>
    <t>Linares</t>
  </si>
  <si>
    <t>Las Juntas</t>
  </si>
  <si>
    <t>El Chical</t>
  </si>
  <si>
    <t>Carolina</t>
  </si>
  <si>
    <t>Timbiré</t>
  </si>
  <si>
    <t>San José de Cayapas</t>
  </si>
  <si>
    <t>Apuela</t>
  </si>
  <si>
    <t>Peñaherrera</t>
  </si>
  <si>
    <t>Playa de Oro</t>
  </si>
  <si>
    <t>Plaza Gutiérrez</t>
  </si>
  <si>
    <t>Calvario</t>
  </si>
  <si>
    <t>Imbaya</t>
  </si>
  <si>
    <t>San Luis de Cobuendo</t>
  </si>
  <si>
    <t>San Miguel Alto</t>
  </si>
  <si>
    <t>Cuellaje</t>
  </si>
  <si>
    <t>Cubijíes</t>
  </si>
  <si>
    <t>Llurimagua</t>
  </si>
  <si>
    <t>Charapotó</t>
  </si>
  <si>
    <t>Gonzalo Pizarro</t>
  </si>
  <si>
    <t>Campozano</t>
  </si>
  <si>
    <t>La Palma de Paján</t>
  </si>
  <si>
    <t>Santa Bárbara</t>
  </si>
  <si>
    <t>Rosa Florida</t>
  </si>
  <si>
    <t>Pungalá</t>
  </si>
  <si>
    <t>Santa Rosa de Sucumbíos</t>
  </si>
  <si>
    <t>San Miguel de Pamplona</t>
  </si>
  <si>
    <t>Licto</t>
  </si>
  <si>
    <t>Santander</t>
  </si>
  <si>
    <t>Colón Eloy del María</t>
  </si>
  <si>
    <t>Tobar Donoso</t>
  </si>
  <si>
    <t>La Bocana de Camumbí</t>
  </si>
  <si>
    <t>Nono</t>
  </si>
  <si>
    <t>Cotogchoa</t>
  </si>
  <si>
    <t>Chontaduro</t>
  </si>
  <si>
    <t>Mindo</t>
  </si>
  <si>
    <t>Ahuano</t>
  </si>
  <si>
    <t>Malchinguí</t>
  </si>
  <si>
    <t>Guangopolo</t>
  </si>
  <si>
    <t>Conocoto</t>
  </si>
  <si>
    <t>Pifo</t>
  </si>
  <si>
    <t>Tumbaco</t>
  </si>
  <si>
    <t>Perucho</t>
  </si>
  <si>
    <t>Habaspamba</t>
  </si>
  <si>
    <t>Cumbayá</t>
  </si>
  <si>
    <t>Zámbiza</t>
  </si>
  <si>
    <t>Puembo</t>
  </si>
  <si>
    <t>Yaruquí</t>
  </si>
  <si>
    <t>Eugenio Espejo</t>
  </si>
  <si>
    <t>Calpaquí</t>
  </si>
  <si>
    <t>Nayón</t>
  </si>
  <si>
    <t>Tababela</t>
  </si>
  <si>
    <t>Alóag</t>
  </si>
  <si>
    <t>San Javier</t>
  </si>
  <si>
    <t>Wilfrido Loor Moreira</t>
  </si>
  <si>
    <t>Maicito</t>
  </si>
  <si>
    <t>Chibunga</t>
  </si>
  <si>
    <t>Otón</t>
  </si>
  <si>
    <t>La Sofía</t>
  </si>
  <si>
    <t>Aloasí</t>
  </si>
  <si>
    <t>Cosanga</t>
  </si>
  <si>
    <t>Galera</t>
  </si>
  <si>
    <t>Lagarto</t>
  </si>
  <si>
    <t>Horqueta</t>
  </si>
  <si>
    <t>Carondelet</t>
  </si>
  <si>
    <t>Borbón</t>
  </si>
  <si>
    <t>Tonchigüe</t>
  </si>
  <si>
    <t>Tachina</t>
  </si>
  <si>
    <t>Daule</t>
  </si>
  <si>
    <t>Canoa</t>
  </si>
  <si>
    <t>Convento</t>
  </si>
  <si>
    <t>Boyacá</t>
  </si>
  <si>
    <t>San Francisco de Onzole</t>
  </si>
  <si>
    <t>Santo Domingo de Onzole</t>
  </si>
  <si>
    <t>Majua</t>
  </si>
  <si>
    <t>Chinca</t>
  </si>
  <si>
    <t>Vuelta Larga</t>
  </si>
  <si>
    <t>San Mateo</t>
  </si>
  <si>
    <t>Chumundé</t>
  </si>
  <si>
    <t>Anchayacu</t>
  </si>
  <si>
    <t>Alluriquín</t>
  </si>
  <si>
    <t>10 de Agosto</t>
  </si>
  <si>
    <t>Huele</t>
  </si>
  <si>
    <t>Malimpia</t>
  </si>
  <si>
    <t>Cube</t>
  </si>
  <si>
    <t>Salima</t>
  </si>
  <si>
    <t>Tabiazo</t>
  </si>
  <si>
    <t>Tonsupa</t>
  </si>
  <si>
    <t>Pataquí</t>
  </si>
  <si>
    <t>El Yerbero</t>
  </si>
  <si>
    <t>Zapallo</t>
  </si>
  <si>
    <t>Chamanga</t>
  </si>
  <si>
    <t>San Gregorio</t>
  </si>
  <si>
    <t>San Ignacio de Quil</t>
  </si>
  <si>
    <t>La Tola</t>
  </si>
  <si>
    <t>El Morán</t>
  </si>
  <si>
    <t>Comuna Pablo</t>
  </si>
  <si>
    <t>Pucar</t>
  </si>
  <si>
    <t>Cumbrerillas</t>
  </si>
  <si>
    <t>Jibaría Ishpingu</t>
  </si>
  <si>
    <t>Tunikram</t>
  </si>
  <si>
    <t>Ishpingu Nuevo</t>
  </si>
  <si>
    <t>La Boca</t>
  </si>
  <si>
    <t>San José de Bella Flor</t>
  </si>
  <si>
    <t>Puerto San Francisco</t>
  </si>
  <si>
    <t>Pre Cooperativa Puerto Ecuador</t>
  </si>
  <si>
    <t>Cabo Pozo</t>
  </si>
  <si>
    <t>Campanaka Entza</t>
  </si>
  <si>
    <t>El Pindal</t>
  </si>
  <si>
    <t>San Felipe</t>
  </si>
  <si>
    <t>Miazi</t>
  </si>
  <si>
    <t>La Guantza</t>
  </si>
  <si>
    <t>El Sangor</t>
  </si>
  <si>
    <t>Achuentza</t>
  </si>
  <si>
    <t>Cañaveral</t>
  </si>
  <si>
    <t>Chinkianas</t>
  </si>
  <si>
    <t>Puerto Morona</t>
  </si>
  <si>
    <t>Kaspaimi</t>
  </si>
  <si>
    <t>El Derrumbo</t>
  </si>
  <si>
    <t>Las Vegas</t>
  </si>
  <si>
    <t>Sakaim</t>
  </si>
  <si>
    <t>Destacamento Soldado Monje</t>
  </si>
  <si>
    <t>Puerto La Pitahaya</t>
  </si>
  <si>
    <t>Huari Entsa</t>
  </si>
  <si>
    <t>Quimi</t>
  </si>
  <si>
    <t>Santa Rita</t>
  </si>
  <si>
    <t>Pianguapí</t>
  </si>
  <si>
    <t>El Brujo</t>
  </si>
  <si>
    <t>Lagartera</t>
  </si>
  <si>
    <t>Balsalito</t>
  </si>
  <si>
    <t>Kuchints</t>
  </si>
  <si>
    <t>Centro Kunkunk'</t>
  </si>
  <si>
    <t>Tsuiis</t>
  </si>
  <si>
    <t>Centro Shuar Kapisunk</t>
  </si>
  <si>
    <t>Las Casitas</t>
  </si>
  <si>
    <t>La Troncal</t>
  </si>
  <si>
    <t>Banderas</t>
  </si>
  <si>
    <t>Centro Numpatkaim'</t>
  </si>
  <si>
    <t>Tiimk</t>
  </si>
  <si>
    <t>Chau</t>
  </si>
  <si>
    <t>Destacamento Cóndor Mirador</t>
  </si>
  <si>
    <t>El Guineo</t>
  </si>
  <si>
    <t>Guabillo</t>
  </si>
  <si>
    <t>Las Huacas</t>
  </si>
  <si>
    <t>El Pailón</t>
  </si>
  <si>
    <t>El Laurel</t>
  </si>
  <si>
    <t>El Chochal</t>
  </si>
  <si>
    <t>Santa Bárbara de Car</t>
  </si>
  <si>
    <t>Centro Yawi Jibaría</t>
  </si>
  <si>
    <t>El Naranjo</t>
  </si>
  <si>
    <t>Canguraca</t>
  </si>
  <si>
    <t>Catana</t>
  </si>
  <si>
    <t>Sausal</t>
  </si>
  <si>
    <t>San Juan de Muyuna</t>
  </si>
  <si>
    <t>Yaruquíes</t>
  </si>
  <si>
    <t>Las Mercedes</t>
  </si>
  <si>
    <t>Jumón</t>
  </si>
  <si>
    <t>Ballenita</t>
  </si>
  <si>
    <t>Puerto Jelí</t>
  </si>
  <si>
    <t>Hualtaco</t>
  </si>
  <si>
    <t>San Luis de Armenia</t>
  </si>
  <si>
    <t>Matus</t>
  </si>
  <si>
    <t>Oyacachi</t>
  </si>
  <si>
    <t>Quingue</t>
  </si>
  <si>
    <t>Olmedo Perdomo Franco</t>
  </si>
  <si>
    <t>Guambi</t>
  </si>
  <si>
    <t>Nunkuinunka</t>
  </si>
  <si>
    <t>Iniayu</t>
  </si>
  <si>
    <t>Yawaentza</t>
  </si>
  <si>
    <t>Ishpingu Viejo</t>
  </si>
  <si>
    <t>Nayants</t>
  </si>
  <si>
    <t>Panientza</t>
  </si>
  <si>
    <t>Setuch</t>
  </si>
  <si>
    <t>Yutsuyacu</t>
  </si>
  <si>
    <t>Amuntai</t>
  </si>
  <si>
    <t>Ballesteros</t>
  </si>
  <si>
    <t>Zancudo</t>
  </si>
  <si>
    <t>Tres Fronteras</t>
  </si>
  <si>
    <t>Destacamento Cabo Minacho</t>
  </si>
  <si>
    <t>El Consuelo</t>
  </si>
  <si>
    <t>Montepa</t>
  </si>
  <si>
    <t>Lagartococha</t>
  </si>
  <si>
    <t>Zancudo Bajo</t>
  </si>
  <si>
    <t>Comuna Pandochicta</t>
  </si>
  <si>
    <t>Cocaya</t>
  </si>
  <si>
    <t>Peña Blanca</t>
  </si>
  <si>
    <t>Puca Peña</t>
  </si>
  <si>
    <t>Comunidad Nueva Armenia</t>
  </si>
  <si>
    <t>Puerto Ventura</t>
  </si>
  <si>
    <t>Florencia</t>
  </si>
  <si>
    <t>El Porvenir</t>
  </si>
  <si>
    <t>Mozoya</t>
  </si>
  <si>
    <t>Angostura</t>
  </si>
  <si>
    <t>Embarcadero</t>
  </si>
  <si>
    <t>Buena Vista</t>
  </si>
  <si>
    <t>Pre Cooperativa Cantagallo</t>
  </si>
  <si>
    <t>Campamento Tipishca</t>
  </si>
  <si>
    <t>Surik Nuevo</t>
  </si>
  <si>
    <t>Maki</t>
  </si>
  <si>
    <t>Makusar</t>
  </si>
  <si>
    <t>Capitán Chiriboga</t>
  </si>
  <si>
    <t>Sansa Huari</t>
  </si>
  <si>
    <t>Puerto Nuevo</t>
  </si>
  <si>
    <t>Puerto Loja</t>
  </si>
  <si>
    <t>Weeknunka</t>
  </si>
  <si>
    <t>Cartagena</t>
  </si>
  <si>
    <t>Tetes</t>
  </si>
  <si>
    <t>El Fraylejón</t>
  </si>
  <si>
    <t>Casa Pintada</t>
  </si>
  <si>
    <t>El Calvario</t>
  </si>
  <si>
    <t>Comuna Lorocachi Central</t>
  </si>
  <si>
    <t>Ishpingu</t>
  </si>
  <si>
    <t>Patria Nueva</t>
  </si>
  <si>
    <t>El Conejo</t>
  </si>
  <si>
    <t>Comunidad Santa Teresita</t>
  </si>
  <si>
    <t>Ceja Campanita</t>
  </si>
  <si>
    <t>Barranca Bermeja</t>
  </si>
  <si>
    <t>La Barquilla</t>
  </si>
  <si>
    <t>La Cortadera</t>
  </si>
  <si>
    <t>Ceilán</t>
  </si>
  <si>
    <t>Agua Fría</t>
  </si>
  <si>
    <t>Huasaga Nuevo</t>
  </si>
  <si>
    <t>El Viento</t>
  </si>
  <si>
    <t>Corriente Larga</t>
  </si>
  <si>
    <t>Santa Fe de Tetes</t>
  </si>
  <si>
    <t>Chuqui</t>
  </si>
  <si>
    <t>Machines</t>
  </si>
  <si>
    <t>Chilmá Alto</t>
  </si>
  <si>
    <t>Pichangal</t>
  </si>
  <si>
    <t>Sarayacu</t>
  </si>
  <si>
    <t>Puerto Montúfar</t>
  </si>
  <si>
    <t>Cononaco</t>
  </si>
  <si>
    <t>Sumaco</t>
  </si>
  <si>
    <t>Puerto Murialdo</t>
  </si>
  <si>
    <t>Alejandro Labaka</t>
  </si>
  <si>
    <t>Limoncocha</t>
  </si>
  <si>
    <t>San Blas</t>
  </si>
  <si>
    <t>Alizo</t>
  </si>
  <si>
    <t>Los Andes</t>
  </si>
  <si>
    <t>San Pablo de Ushpayacu</t>
  </si>
  <si>
    <t>Huiruno</t>
  </si>
  <si>
    <t>Cuyuja</t>
  </si>
  <si>
    <t>San Francisco de Borja</t>
  </si>
  <si>
    <t>Virgilio Dávila</t>
  </si>
  <si>
    <t>El Chaupi</t>
  </si>
  <si>
    <t>El Esfuerzo</t>
  </si>
  <si>
    <t>Patricia Pilar</t>
  </si>
  <si>
    <t>San Jacinto del Búa</t>
  </si>
  <si>
    <t>San Pedro de Suma</t>
  </si>
  <si>
    <t>Manuel Cornejo Astorga</t>
  </si>
  <si>
    <t>Tandapi</t>
  </si>
  <si>
    <t>San Francisco de Sageo</t>
  </si>
  <si>
    <t>Remigio Crespo Toral</t>
  </si>
  <si>
    <t>Gulag</t>
  </si>
  <si>
    <t>El Playón de San Francisco</t>
  </si>
  <si>
    <t>Laguan</t>
  </si>
  <si>
    <t>Papallacta</t>
  </si>
  <si>
    <t>Monte Olivo</t>
  </si>
  <si>
    <t>Rocafuerte</t>
  </si>
  <si>
    <t>Shiramentza</t>
  </si>
  <si>
    <t>Tukupi</t>
  </si>
  <si>
    <t>Mashumarentza</t>
  </si>
  <si>
    <t>Situche</t>
  </si>
  <si>
    <t>Pioter</t>
  </si>
  <si>
    <t>Santa Lucía de Las Peñas</t>
  </si>
  <si>
    <t>San salvador de Cañaribamba</t>
  </si>
  <si>
    <t>Monterrrey</t>
  </si>
  <si>
    <t>La Villegas</t>
  </si>
  <si>
    <t>La Esmeralda</t>
  </si>
  <si>
    <t>Pampa Blanca</t>
  </si>
  <si>
    <t>Santa Cruz</t>
  </si>
  <si>
    <t>Shaime</t>
  </si>
  <si>
    <t>Lalamor</t>
  </si>
  <si>
    <t>Sapapentza</t>
  </si>
  <si>
    <t>Huásimo</t>
  </si>
  <si>
    <t>Pilares</t>
  </si>
  <si>
    <t>Gramalotal</t>
  </si>
  <si>
    <t>Santa Clara del Vergel</t>
  </si>
  <si>
    <t>Wichimi</t>
  </si>
  <si>
    <t>Gualchán</t>
  </si>
  <si>
    <t>Mayaycu</t>
  </si>
  <si>
    <t>Soldado Cisneros</t>
  </si>
  <si>
    <t>Kayamas</t>
  </si>
  <si>
    <t>Tsawantas</t>
  </si>
  <si>
    <t>Alvarado</t>
  </si>
  <si>
    <t>Condolanga</t>
  </si>
  <si>
    <t>El Cedro</t>
  </si>
  <si>
    <t>La Wintza</t>
  </si>
  <si>
    <t>El Fayque</t>
  </si>
  <si>
    <t>Cabeza de Toro</t>
  </si>
  <si>
    <t>El Higuerón</t>
  </si>
  <si>
    <t>Changuaral</t>
  </si>
  <si>
    <t>Destacamento Remolinos</t>
  </si>
  <si>
    <t>Yana Maru</t>
  </si>
  <si>
    <t>Restrepo</t>
  </si>
  <si>
    <t>Río Corrientes</t>
  </si>
  <si>
    <t>La Loma</t>
  </si>
  <si>
    <t>Hualcambí</t>
  </si>
  <si>
    <t>Robalino</t>
  </si>
  <si>
    <t>Puyango</t>
  </si>
  <si>
    <t>La Avanzada de La Libertad</t>
  </si>
  <si>
    <t>El Cruce</t>
  </si>
  <si>
    <t>Costa Rica</t>
  </si>
  <si>
    <t>Cunhuime</t>
  </si>
  <si>
    <t>La Cuca</t>
  </si>
  <si>
    <t>Las Cochas del Almendro</t>
  </si>
  <si>
    <t>Platanillos</t>
  </si>
  <si>
    <t>Saucillo</t>
  </si>
  <si>
    <t>Milagros</t>
  </si>
  <si>
    <t>Chaguarhuaico</t>
  </si>
  <si>
    <t>Los Corazones</t>
  </si>
  <si>
    <t>La Rota</t>
  </si>
  <si>
    <t>Pitayo</t>
  </si>
  <si>
    <t>Cruz Blanca</t>
  </si>
  <si>
    <t>Guararás</t>
  </si>
  <si>
    <t>Mangaurquillo</t>
  </si>
  <si>
    <t>García</t>
  </si>
  <si>
    <t>Catamahillo</t>
  </si>
  <si>
    <t>La Rusia</t>
  </si>
  <si>
    <t>El Oro de Pilares</t>
  </si>
  <si>
    <t>Gramadales</t>
  </si>
  <si>
    <t>Susuco</t>
  </si>
  <si>
    <t>Yaramine</t>
  </si>
  <si>
    <t>Algodonal de Jujal</t>
  </si>
  <si>
    <t>Laguar</t>
  </si>
  <si>
    <t>Mandalá</t>
  </si>
  <si>
    <t>Gramadal</t>
  </si>
  <si>
    <t>Carrizal</t>
  </si>
  <si>
    <t>Isimanchi</t>
  </si>
  <si>
    <t>Centro Shaime</t>
  </si>
  <si>
    <t>Las Sabanas</t>
  </si>
  <si>
    <t>Los Planes</t>
  </si>
  <si>
    <t>Solaguari</t>
  </si>
  <si>
    <t>Mayaycu Alto</t>
  </si>
  <si>
    <t>Tsenkush</t>
  </si>
  <si>
    <t>Coangos</t>
  </si>
  <si>
    <t>San Pedro de Apondios</t>
  </si>
  <si>
    <t>Pumpu</t>
  </si>
  <si>
    <t>Peñas</t>
  </si>
  <si>
    <t>Jempekat</t>
  </si>
  <si>
    <t>Mayalico</t>
  </si>
  <si>
    <t>Comunidad Cofán Sábalo</t>
  </si>
  <si>
    <t>Mirador</t>
  </si>
  <si>
    <t>Cusumasa</t>
  </si>
  <si>
    <t>El Tablero</t>
  </si>
  <si>
    <t>Castaña</t>
  </si>
  <si>
    <t>Aguas Blancas</t>
  </si>
  <si>
    <t>Papaya</t>
  </si>
  <si>
    <t>La Fama</t>
  </si>
  <si>
    <t>Selvayacu</t>
  </si>
  <si>
    <t>Recinto Manzaya</t>
  </si>
  <si>
    <t>Comuna Selvayacu</t>
  </si>
  <si>
    <t>Luz y Vida</t>
  </si>
  <si>
    <t>Chari</t>
  </si>
  <si>
    <t>Charip</t>
  </si>
  <si>
    <t>La Calumeña</t>
  </si>
  <si>
    <t>Pre Cooperativa 9 de Octubre</t>
  </si>
  <si>
    <t>Unión Manabita</t>
  </si>
  <si>
    <t>Tipishca</t>
  </si>
  <si>
    <t>Centro Shuar Coangos</t>
  </si>
  <si>
    <t>Cabo de Lampa</t>
  </si>
  <si>
    <t>El Guayacán</t>
  </si>
  <si>
    <t>San Vicente Tarume</t>
  </si>
  <si>
    <t>Santa Teresa</t>
  </si>
  <si>
    <t>Nambija</t>
  </si>
  <si>
    <t>Nanguipa Alto</t>
  </si>
  <si>
    <t>San Francisco Pachicutza Alto</t>
  </si>
  <si>
    <t>Pachicutza Alto</t>
  </si>
  <si>
    <t>Asociación de Centros Shuar Bomboiza</t>
  </si>
  <si>
    <t>Centro Maikivants</t>
  </si>
  <si>
    <t>Romboa</t>
  </si>
  <si>
    <t>Yaapi</t>
  </si>
  <si>
    <t>Wawain</t>
  </si>
  <si>
    <t>Cusuimi</t>
  </si>
  <si>
    <t>Tunduana</t>
  </si>
  <si>
    <t>Wasekentsa</t>
  </si>
  <si>
    <t>Kapatinentza</t>
  </si>
  <si>
    <t>Chichiroto</t>
  </si>
  <si>
    <t>La Rivera</t>
  </si>
  <si>
    <t>Macusari</t>
  </si>
  <si>
    <t>Boca</t>
  </si>
  <si>
    <t>Lorocachi</t>
  </si>
  <si>
    <t>Asayo</t>
  </si>
  <si>
    <t>Najurungo</t>
  </si>
  <si>
    <t>El Cristal</t>
  </si>
  <si>
    <t>Palo Blanco</t>
  </si>
  <si>
    <t>Collapi</t>
  </si>
  <si>
    <t>Puerto Aguarico</t>
  </si>
  <si>
    <t>Puyo Pungu</t>
  </si>
  <si>
    <t>Centro Shuar Taruca</t>
  </si>
  <si>
    <t>Taruka</t>
  </si>
  <si>
    <t>Centro Tinkimints</t>
  </si>
  <si>
    <t>Chuchumbleza</t>
  </si>
  <si>
    <t>El Faical</t>
  </si>
  <si>
    <t>Naypungo</t>
  </si>
  <si>
    <t>Surik</t>
  </si>
  <si>
    <t>Kaank Chico</t>
  </si>
  <si>
    <t>Tashapa</t>
  </si>
  <si>
    <t>Warintza</t>
  </si>
  <si>
    <t>Los Llanitos</t>
  </si>
  <si>
    <t>Guarapo</t>
  </si>
  <si>
    <t>Zhugsho</t>
  </si>
  <si>
    <t>El Toldo</t>
  </si>
  <si>
    <t>Yambaca</t>
  </si>
  <si>
    <t>San Pedro Mártir</t>
  </si>
  <si>
    <t>Panduana Norte</t>
  </si>
  <si>
    <t>El Guabo</t>
  </si>
  <si>
    <t>El Cabuyo</t>
  </si>
  <si>
    <t>El Sauce</t>
  </si>
  <si>
    <t>Voluntad de Dios</t>
  </si>
  <si>
    <t>Punta Brava</t>
  </si>
  <si>
    <t>El Progreso</t>
  </si>
  <si>
    <t>Dos Quebradas</t>
  </si>
  <si>
    <t>Totumo</t>
  </si>
  <si>
    <t>La Ceiba</t>
  </si>
  <si>
    <t>Peñas Blancas</t>
  </si>
  <si>
    <t>La Guaña</t>
  </si>
  <si>
    <t>Jaguay Grande</t>
  </si>
  <si>
    <t>Potrerillos</t>
  </si>
  <si>
    <t>Chambarango</t>
  </si>
  <si>
    <t>Centro Shuar Sharup Rayo</t>
  </si>
  <si>
    <t>El Charco</t>
  </si>
  <si>
    <t>El Recodo</t>
  </si>
  <si>
    <t>Gualpi Medio</t>
  </si>
  <si>
    <t>Guamag Bajo</t>
  </si>
  <si>
    <t>Guamag</t>
  </si>
  <si>
    <t>El Chauchal</t>
  </si>
  <si>
    <t>Punta Bolívar</t>
  </si>
  <si>
    <t>Shushuqui</t>
  </si>
  <si>
    <t>Pre Cooperativa Juan Montalvo</t>
  </si>
  <si>
    <t>Cooperativa Bella Esperanza</t>
  </si>
  <si>
    <t>Cooperativa Tres Palmas</t>
  </si>
  <si>
    <t>Nuevo Mundo</t>
  </si>
  <si>
    <t>Etsa</t>
  </si>
  <si>
    <t>Buenos Aires</t>
  </si>
  <si>
    <t>Valle del Quimi</t>
  </si>
  <si>
    <t>Proveduría</t>
  </si>
  <si>
    <t>San Luis Tsunkil</t>
  </si>
  <si>
    <t>Sanambay</t>
  </si>
  <si>
    <t>Pantaña</t>
  </si>
  <si>
    <t>Pre Cooperativa San Juan de Pozul</t>
  </si>
  <si>
    <t>Puerto Alfaro</t>
  </si>
  <si>
    <t>Sinhue</t>
  </si>
  <si>
    <t>Chananga</t>
  </si>
  <si>
    <t>Chone 1</t>
  </si>
  <si>
    <t>Zarza</t>
  </si>
  <si>
    <t>Pincho</t>
  </si>
  <si>
    <t>Numbaime</t>
  </si>
  <si>
    <t>Machinaza Alto</t>
  </si>
  <si>
    <t>AL020</t>
  </si>
  <si>
    <t>Capital Provincial</t>
  </si>
  <si>
    <t>MACAS</t>
  </si>
  <si>
    <t>PUYO</t>
  </si>
  <si>
    <t>SAN MIGUEL DE IBARRA</t>
  </si>
  <si>
    <t>PUERTO FRANCISCO DE ORELLANA</t>
  </si>
  <si>
    <t>El Coca</t>
  </si>
  <si>
    <t>NUEVA LOJA</t>
  </si>
  <si>
    <t>Lago Agrio</t>
  </si>
  <si>
    <t>Puerto Ayora</t>
  </si>
  <si>
    <t>PUERTO BAQUERIZO MORENO</t>
  </si>
  <si>
    <t>Puerto Velasco Ibarra</t>
  </si>
  <si>
    <t>Puerto Villamil</t>
  </si>
  <si>
    <t>Shape *</t>
  </si>
  <si>
    <t>cord_x</t>
  </si>
  <si>
    <t>coord_y</t>
  </si>
  <si>
    <t>NARCISA DE JESUS</t>
  </si>
  <si>
    <t>EL ANGEL</t>
  </si>
  <si>
    <t>GENERAL LEONIDAS PLAZA GUTIERREZ</t>
  </si>
  <si>
    <t>SANTIAGO DE MENDEZ</t>
  </si>
  <si>
    <t>EL CORAZON</t>
  </si>
  <si>
    <t>VILLA LA UNION</t>
  </si>
  <si>
    <t>PILLARO</t>
  </si>
  <si>
    <t>BAHIA DE CARAQUEZ</t>
  </si>
  <si>
    <t>SANGOLQUI</t>
  </si>
  <si>
    <t>ROSA ZARATE</t>
  </si>
  <si>
    <t>URCUQUI</t>
  </si>
  <si>
    <t>Los Angeles</t>
  </si>
  <si>
    <t>Angel Pedro Giler</t>
  </si>
  <si>
    <t>LIMON</t>
  </si>
  <si>
    <t>SAN JOSE DE YACUAMBI</t>
  </si>
  <si>
    <t>QUITO - CALDERÓN</t>
  </si>
  <si>
    <t>OFICINA_CERCANA</t>
  </si>
  <si>
    <t>DISTRITOS_ADMINISTRATIVO</t>
  </si>
  <si>
    <t xml:space="preserve">Validación Geografíca </t>
  </si>
  <si>
    <t>COD_OT</t>
  </si>
  <si>
    <t>CO_D</t>
  </si>
  <si>
    <t>Observación</t>
  </si>
  <si>
    <t>ZONA 3</t>
  </si>
  <si>
    <t>ZONA 4</t>
  </si>
  <si>
    <t xml:space="preserve">Debido a su baja concentración de instituciones y a la cercanía de la sede Zonal en el cantón Santo Domingo no se considera la presencia de una unidad desconcentrada. </t>
  </si>
  <si>
    <t xml:space="preserve">Debido a su baja concentración de instituciones mantendrán dependencia con la Dirección Distrital de Guaranda 02D01 por tanto no se considera la presencia de una unidad desconcentrada. </t>
  </si>
  <si>
    <t>Oficina Tecnica</t>
  </si>
  <si>
    <t>Distrito</t>
  </si>
  <si>
    <t>Etiquetas de fila</t>
  </si>
  <si>
    <t>1</t>
  </si>
  <si>
    <t>2</t>
  </si>
  <si>
    <t>3</t>
  </si>
  <si>
    <t>4</t>
  </si>
  <si>
    <t>5</t>
  </si>
  <si>
    <t>6</t>
  </si>
  <si>
    <t>7</t>
  </si>
  <si>
    <t>8</t>
  </si>
  <si>
    <t>9</t>
  </si>
  <si>
    <t>Total general</t>
  </si>
  <si>
    <t>Etiquetas de columna</t>
  </si>
  <si>
    <t>Recuento de Cantón</t>
  </si>
  <si>
    <t>ZONA_ANA_APIT</t>
  </si>
  <si>
    <t>Distritos</t>
  </si>
  <si>
    <t>Cumple</t>
  </si>
  <si>
    <t>13D01</t>
  </si>
  <si>
    <t>Cercanía a Oficina Técnica de Tulcán, por lo que no se establece presencia con unidades desconcentradas y dependerá de la Dirección Distrital ubicada en el cantón Otavalo (10D02).</t>
  </si>
  <si>
    <t>04O01</t>
  </si>
  <si>
    <t>08O01</t>
  </si>
  <si>
    <t>08O05</t>
  </si>
  <si>
    <t>10O03</t>
  </si>
  <si>
    <t>Baja concentración de instituciones del Sistema de Educación Intercultural Bilingüe y la Etnoeducación  y dependerá de la Dirección Distrital ubicada en el cantón Otavalo (10D02).</t>
  </si>
  <si>
    <t>Baja concentración de instituciones del Sistema de Educación Intercultural Bilingüe y la Etnoeducación, dependerá de la Dirección Distrital ubicada en el cantón Lago Agrio (21D02).</t>
  </si>
  <si>
    <t>Baja concentración de instituciones del Sistema de Educación Intercultural Bilingüe y la Etnoeducación en el cantón y cercanía a oficina técnica del cantón de Putumayo. (no se considera presencia institucional), dependerá de la Dirección Distrital ubicada en el cantón Lago Agrio (21D02).</t>
  </si>
  <si>
    <t>Cercanía y dependencia de la Dirección Distrital ubicada en el cantón Tena (15D01).</t>
  </si>
  <si>
    <t>Baja concentración de instituciones del Sistema de Educación Intercultural Bilingüe y la Etnoeducación en el cantón y cercanía a la oficina técnica del cantón de Cayambe. (no se considera presencia institucional), dependerá de la Dirección Distrital ubicada en el cantón Tena (15D01).</t>
  </si>
  <si>
    <t>Baja concentración de instituciones en el cantón, dependerá de la Dirección Distrital ubicada en el cantón Pujili (05D04).</t>
  </si>
  <si>
    <t>No se consideró la presencia desconcentrada, por cercanía y dependencia a la Dirección Distrital ubicada en el cantón Pujili (05D04).</t>
  </si>
  <si>
    <t>10O01</t>
  </si>
  <si>
    <t>21O01</t>
  </si>
  <si>
    <t>21O03</t>
  </si>
  <si>
    <t>21O04</t>
  </si>
  <si>
    <t>17O01</t>
  </si>
  <si>
    <t>22O01</t>
  </si>
  <si>
    <t>22O02</t>
  </si>
  <si>
    <t xml:space="preserve">No se considera la presencia de unidades desconcentradas por cercanía y dependencia de la Dirección Distrital ubicada en el cantón de Cañar (03D02), el cual se encargara de la Administración de las Instituciones Educativas y el fortalecimiento del Sistema de Educación Intercultural Bilingüe y la Etnoeducación. </t>
  </si>
  <si>
    <t>Baja concentración de instituciones del Sistema de Educación Intercultural Bilingüe y la Etnoeducación en el cantón, dependerá de la Dirección Distrital ubicada en el cantón Saraguro (11D08).</t>
  </si>
  <si>
    <t>Debido a que su ubicación esta localizada en la Planta Central de la SEIBE, será administrada directamente por la SEIBE.</t>
  </si>
  <si>
    <t>Oficina Técnica</t>
  </si>
  <si>
    <t>Para el cantón de Putumayo, se consideró la presencia de 3.144 habitantes autoidentificados con nacionalidades y pueblos indígenas, afroecuatorianos y montubios y la presencia de 22 Instituciones Educativas Interculturales Bilingües y la Etnoeducación, siendo el tercer cantón con mayor número de instituciones en la provincia. Esta oficina tendrá cobertura en los cantones Cuyabeno y Putumayo.</t>
  </si>
  <si>
    <t>La Oficina Técnica se ubicará en el cantón Sigchos. Para el cantón de Sigchos se consideró la presencia de 9.928 habitantes autoidentificados con nacionalidades y pueblos indígenas, afroecuatorianos y montubios y la presencia de 17 Instituciones Educativas Interculturales Bilingües y la Etnoeducación, siendo el segundo cantón con mayor número de instituciones en la provincia. Esta oficina brindará cobertura a los cantones Sigchos, La Mana, Pangua, Latacunga y Salcedo.</t>
  </si>
  <si>
    <t>Para el cantón de Yacuambi se consideró la presencia de 4.191 habitantes autoidentificados con nacionalidades y pueblos indígenas, afroecuatorianos y montubios y la presencia de 28 Instituciones Educativas Interculturales Bilingües y la Etnoeducación, siendo el primer cantón con mayor número de instituciones en la provincia. Esta oficina brindará cobertura a los cantones Yacuambi y Zamora.</t>
  </si>
  <si>
    <t>A pesar de categorizarse como Distrito, La SEIBE considera pertinente ubicar la Oficina Técnica en el cantón Arajuno debido a que la Unidad Distrital estará ubicada en el cantón Pastaza con cobertura a las 191 instituciones educativas del mismo cantón y los cantones Arajuno, Mera y Santa Clara. La Oficina Técnica se ubicará en el cantón de Arajuno. Para el cantón de Arajuno se consideró la presencia de 6.155 habitantes autoidentificados con nacionalidades y pueblos indígenas, afroecuatorianos y montubios y la presencia de 55 Instituciones Educativas Interculturales Bilingües y la Etnoeducación, siendo el segundo cantón con mayor número de instituciones en la provincia. Esta oficina brindará cobertura al cantón de Arajuno.</t>
  </si>
  <si>
    <t>El cantón de Nangaritza se consideró la presencia de 19 Instituciones Educativas Interculturales Bilingües y la Etnoeducación, siendo el segundo cantón con mayor número de instituciones en la provincia. Esta oficina brindará cobertura a los cantones Nangaritza, Centinela Del Condor y Paquisha debido a la alta dispersión de la población y dificil accesibilidad hacia la zona urbana.</t>
  </si>
  <si>
    <t xml:space="preserve">Para la provincia de Esmeraldas con una población de 254.706 habitantes autoidentificados con nacionalidades y pueblos indígenas, afroecuatorianos y montubios, la SEIBE determina pertinente contar con una Dirección Distrital ubicada en el cantón Eloy Alfaro con 36 Instituciones Educativas Interculturales Bilingües y la Etnoeducación siendo este el cantón con mayor número de instituciones en la provincia. Esta Dirección Distrital tendrá cobertura a las 62 instituciones educativas del mismo cantón y los cantones Esmeraldas, San Lorenzo, Muisne, Quinindé y Rioverde, que cuentan con una comunidad educativa de 364 docentes y 6.996 estudiantes de las nacionalidades, pueblo indígena, afroecuatorianos y montubios. </t>
  </si>
  <si>
    <t xml:space="preserve">Para la provincia de Imbabura con una población de 125.262 habitantes autoidentificados con nacionalidades y pueblos indígenas, afroecuatorianos y montubios, la SEIBE determina pertinente contar con una Dirección Distrital ubicada en el cantón Otavalo con 31 Instituciones Educativas Interculturales Bilingües y la Etnoeducación siendo este el cantón con mayor número de instituciones en la provincia. Además, este cantón cuenta con 61.315 habitantes autoidentificados, representando el mayor número con respecto al resto de cantones de la provincia. Esta Dirección Distrital tendrá cobertura a las 62 instituciones educativas del mismo cantón y los cantones Ibarra, Pimampiro, San Miguel de Urcuqui, Antonio Ante y Cotacachi, que cuentan con una comunidad educativa de 201 docentes y 9.067 estudiantes de las nacionalidades, pueblo indígena, afroecuatorianos y montubios. </t>
  </si>
  <si>
    <t xml:space="preserve">Para la provincia de Sucumbíos con una población de 35.717 habitantes autoidentificados con nacionalidades y pueblos indígenas, afroecuatorianos y montubios, la SEIBE determina pertinente contar con una Dirección Distrital ubicada en el cantón Lago Agrio con 28 Instituciones Educativas Interculturales Bilingües y la Etnoeducación siendo este el cantón con mayor número de instituciones en la provincia. Además, este cantón cuenta con 14.807 habitantes autoidentificados, representando el mayor número con respecto al resto de cantones de la provincia. Esta Dirección Distrital tendrá cobertura a las 117 instituciones educativas del mismo cantón y los cantones Putumayo, Cáscales, Shushufindi, Gonzalo Pizarro y Cuyabeno, que cuentan con una comunidad educativa de 337 docentes y 6.174 estudiantes de las nacionalidades, pueblo indígena, afroecuatorianos y montubios. </t>
  </si>
  <si>
    <t xml:space="preserve">Para la provincia de Napo con una población de 61.135 habitantes autoidentificados con nacionalidades y pueblos indígenas, afroecuatorianos y montubios, la SEIBE determina pertinente contar con una Dirección Distrital ubicada en el cantón Tena con 80 Instituciones Educativas Interculturales Bilingües y la Etnoeducación siendo este el cantón con mayor número de instituciones en la provincia. Esta Dirección Distrital tendrá cobertura a las 112 instituciones educativas del mismo cantón y los cantones Archidona y Carlos Julio Arosemena Tola, que cuentan con una comunidad educativa de 540 docentes y 7.770 estudiantes de las nacionalidades, pueblo indígena, afroecuatorianos y montubios. </t>
  </si>
  <si>
    <t xml:space="preserve">Para la provincia de Orellana con una población de 51.688 habitantes autoidentificados con nacionalidades y pueblos indígenas, afroecuatorianos y montubios, la SEIBE determina pertinente contar con una Dirección Distrital ubicada en el cantón Orellana con 77 Instituciones Educativas Interculturales Bilingües y la Etnoeducación. Esta Dirección Distrital tendrá cobertura a las 144 instituciones educativas del mismo cantón y los cantones Aguarico, Loreto y La Joya de los Sachas, que cuentan con una comunidad educativa de 499 docentes y 9.350 estudiantes de las nacionalidades, pueblo indígena, afroecuatorianos y montubios. </t>
  </si>
  <si>
    <t xml:space="preserve">Para la provincia de Cotopaxi con una población de 104.516 habitantes autoidentificados con nacionalidades y pueblos indígenas, afroecuatorianos y montubios, la SEIBE determina pertinente contar con Dirección Distrital ubicada en el cantón Pujilí con 41 Instituciones Educativas Interculturales Bilingües y la Etnoeducación siendo este el cantón con mayor número de instituciones en la provincia. Esta Dirección Distrital tendrá cobertura a las 97 instituciones educativas del mismo cantón y los cantones Pangua, Sigchos, Latacunga, Salcedo y Saquisili, que cuentan con una comunidad educativa de 227 docentes y 5.811 estudiantes de las nacionalidades, pueblo indígena, afroecuatorianos y montubios. </t>
  </si>
  <si>
    <t xml:space="preserve">Para la provincia de Chimborazo con una población de 180.353 habitantes autoidentificados con nacionalidades y pueblos indígenas, afroecuatorianos y montubios, la SEIBE determina pertinente contar con una Dirección Distrital ubicada en el cantón Guamote con 65 Instituciones Educativas Interculturales Bilingües y la Etnoeducación siendo este el cantón con mayor número de instituciones en la provincia. Esta Dirección Distrital tendrá cobertura a las 169 instituciones educativas del mismo cantón y los cantones Riobamba, Alausí, Colta y Pallatanga, que cuentan con una comunidad educativa de 906 docentes y 15.959 estudiantes de las nacionalidades, pueblo indígena, afroecuatorianos y montubios. </t>
  </si>
  <si>
    <t xml:space="preserve">Para la provincia de Pastaza con una población de 34.976 habitantes autoidentificados con nacionalidades y pueblos indígenas, afroecuatorianos y montubios, la SEIBE determina pertinente contar con una Dirección Distrital ubicada en el cantón Pastaza con 126 Instituciones Educativas Interculturales Bilingües y la Etnoeducación siendo este el cantón con mayor número de instituciones en la provincia. Esta Dirección Distrital tendrá cobertura a las 191 instituciones educativas del mismo cantón y los cantones Arajuno, Mera y Santa Clara que cuentan con una comunidad educativa de 555 docentes y 9.909 estudiantes de las nacionalidades, pueblo indígena, afroecuatorianos y montubios. </t>
  </si>
  <si>
    <t xml:space="preserve">Para la provincia de Bolívar con una población de 50.733 habitantes autoidentificados con nacionalidades y pueblos indígenas, afroecuatorianos y montubios, la SEIBE determina pertinente contar con una Dirección Distrital ubicada en el cantón Guaranda con 59 Instituciones Educativas Interculturales Bilingües y la Etnoeducación siendo este el cantón con mayor número de instituciones en la provincia. Esta Dirección Distrital tendrá cobertura a las 64 instituciones educativas del mismo cantón y los cantones Echeandía, San Miguel y Las Naves, que cuentan con una comunidad educativa de 229 docentes y 4.688 estudiantes de las nacionalidades, pueblo indígena, afroecuatorianos y montubios. </t>
  </si>
  <si>
    <t xml:space="preserve">Para la provincia de Cañar con una población de 42.564 habitantes autoidentificados con nacionalidades y pueblos indígenas, afroecuatorianos y montubios, la SEIBE determina pertinente contar con una Dirección Distrital ubicada en el cantón Cañar con 43 Instituciones Educativas Interculturales Bilingües y la Etnoeducación siendo este el cantón con mayor número de instituciones en la provincia. Esta Dirección Distrital tendrá cobertura a las 54 instituciones educativas del mismo cantón y los cantones Biblián, El Tambo y Suscal, que cuentan con una comunidad educativa de 111 docentes y 2.100 estudiantes de las nacionalidades, pueblo indígena, afroecuatorianos y montubios. </t>
  </si>
  <si>
    <t xml:space="preserve">Para la provincia de Loja con una población de 36.282 habitantes autoidentificados con nacionalidades y pueblos indígenas, afroecuatorianos y montubios, la SEIBE determina pertinente contar con una Dirección Distrital ubicada en el cantón Saraguro con 24 Instituciones Educativas Interculturales Bilingües y la Etnoeducación siendo este el cantón con mayor número de instituciones en la provincia. Esta Dirección Distrital tendrá cobertura a las 47 instituciones educativas del mismo cantón y en el cantón de Loja, que cuentan con una comunidad educativa de 206 docentes y 2.587 estudiantes de las nacionalidades, pueblo indígena, afroecuatorianos y montubios. </t>
  </si>
  <si>
    <t xml:space="preserve">Para la provincia de Guayas, en los cantones Guayaquil, Samborondón y Durán, con una población de 471.036 habitantes autoidentificados con nacionalidades y pueblos indígenas, afroecuatorianos y montubios, la SEIBE determina pertinente contar con una Dirección Distrital ubicada en el cantón Guayaquil con 4 Instituciones Educativas Interculturales Bilingües y la Etnoeducación siendo este el cantón con mayor número de instituciones en la provincia. Esta Dirección Distrital tendrá cobertura a las 8 instituciones educativas del mismo cantón y los cantones de Samborondón y Durán, que cuentan con una comunidad educativa de 113 docentes y 1.293 estudiantes de las nacionalidades, pueblo indígena, afroecuatorianos y montubios. </t>
  </si>
  <si>
    <t xml:space="preserve">No se identificó presencia de instituciones del Sistema de Educación Intercultural Bilingüe y la Etnoeducación, por ende, no se considera presencia institucional en territorio, sin embargo, el fortalecimiento del Sistema de Educación Intercultural Bilingüe y la Etnoeducación lo garantizará la Unidad Desconcentrada más cercana. </t>
  </si>
  <si>
    <t xml:space="preserve">Baja concentración de instituciones del Sistema de Educación Intercultural Bilingüe y la Etnoeducación  y dependerá de la Dirección Distrital ubicada en el cantón Otavalo (10D02). </t>
  </si>
  <si>
    <t>Baja concentración de instituciones del Sistema de Educación Intercultural Bilingüe y la Etnoeducación en el cantón y cercania a Unidad Desconcentrada Distrital ubicada en el cantón Guayaquil.</t>
  </si>
  <si>
    <t>No se considera la presencia desconcentrada por cercanía a la Oficina Técnica del cantón de Sigchos, dependerá de la Dirección Distrital ubicada en el cantón Pujili (05D04).</t>
  </si>
  <si>
    <t xml:space="preserve">No se identificó presencia de instituciones del Sistema de Educación Intercultural Bilingüe y la Etnoeducación, por ende, no se considera presencia institucional en territorio, sin embargo, el fortalecimiento del Sistema de Educación Intercultural Bilingüe y la Etnoeducación lo garantizará la Unidad Desconcentrada Zonal. </t>
  </si>
  <si>
    <r>
      <rPr>
        <b/>
        <sz val="10"/>
        <color theme="1"/>
        <rFont val="Calibri"/>
        <family val="2"/>
        <scheme val="minor"/>
      </rPr>
      <t>Fuente:</t>
    </r>
    <r>
      <rPr>
        <sz val="10"/>
        <color theme="1"/>
        <rFont val="Calibri"/>
        <family val="2"/>
        <scheme val="minor"/>
      </rPr>
      <t xml:space="preserve"> ACUERDO INTERINSTITUCIONAL N° MINEDUC-SEIBE-2022-001
</t>
    </r>
  </si>
  <si>
    <r>
      <rPr>
        <b/>
        <sz val="10"/>
        <color theme="1"/>
        <rFont val="Calibri"/>
        <family val="2"/>
        <scheme val="minor"/>
      </rPr>
      <t>Fecha:</t>
    </r>
    <r>
      <rPr>
        <sz val="10"/>
        <color theme="1"/>
        <rFont val="Calibri"/>
        <family val="2"/>
        <scheme val="minor"/>
      </rPr>
      <t xml:space="preserve"> Con corte a 3 de agosto del 2022</t>
    </r>
  </si>
  <si>
    <t>CRITERIO 1
Población autoidentificada en las nacionalidades y pueblos indígenas, afroecuatorianos y montubios.</t>
  </si>
  <si>
    <t>CRITERIO 2
Presencia de Instituciones Interculturales Bilingües, en cantones a nivel nacional.</t>
  </si>
  <si>
    <t>CRITERIO 3
Estudiantes del SEIBE con identificación étnica, indígena, afroecuatoriano y/o Montubios.</t>
  </si>
  <si>
    <t>CRITERIO 4
Docentes con identificación étnica, indígena, afroecuatoriano y/o montubios.</t>
  </si>
  <si>
    <t>CRITERIO 5
TASA DE ABANDONO ESTUDIANTIL</t>
  </si>
  <si>
    <t>CRITERIO 6
TASA DE NO PROMOCIÓN ESTUDIANTIL</t>
  </si>
  <si>
    <t xml:space="preserve">La oficina técnica se ubicará en Tulcán con cobertura en todos los cantones de la provincia debido a que no existe una unidad distrital y se cuenta con 16.656 habitantes autoidentificados principalmente con las nacionalidades Awa, Kichwa y el pueblo afroecuatoriano,  por ello esta oficina se encargará de la recuperación de la cultura del pueblo afroecuatoriano y la revitalización de la lengua Awapit, además por su ubicación en la frontera con Colombia permitirá emitir alertas al distrito sobre temas que pueden afectar a la comunidad educativa. </t>
  </si>
  <si>
    <t>A pesar de categorizarse como Distrito, La SEIBE considera pertinente ubicar la  Unidad Distrital en el cantón Eloy Alfaro con cobertura de 62 instituciones educativas del mismo cantón y los cantones Esmeraldas, San Lorenzo, Muisne, Quinindé y Rioverde. Se consideró la presencia de 108.656 habitantes autoidentificados con nacionalidades y pueblos indígenas, afroecuatorianos y montubios con una cobertura en los cantones Esmeraldas, San Lorenzo, Atacames, Muisne, Quinindé y Rio Verde.</t>
  </si>
  <si>
    <t>Cercanía a la unidad distritals, por lo que no se establece presencia con unidades desconcentradas y dependerá de la Dirección Distrital ubicada en el Eloy Alfaro (08D02).</t>
  </si>
  <si>
    <t>Cercanía a la unidad distrital, por lo que no se establece presencia con unidades desconcentradas y dependerá de la Dirección Distrital ubicada en el Eloy Alfaro (08D02).</t>
  </si>
  <si>
    <t>Cercanía a la unidad distrital, por lo que no se establece presencia con unidades desconcentradas y dependerá de la Dirección Distrital ubicada en Eloy Alfaro (08D02).</t>
  </si>
  <si>
    <t xml:space="preserve">No se considera la oficina técnica en el canton en concordancia del acuerdo Nro. SENPLADES-MEF-MDT-001-2019 Reorganización Presencia Institucional Territorio al establecer zona con metodologia de carga y distancia. </t>
  </si>
  <si>
    <t>Forma parte del distrito Distrito 10D02 Antonio Ante – Otavalo</t>
  </si>
  <si>
    <t>Por fines de optimización no se considera implementar la oficina técnica, responderá a la unidad distrital de Lago Agrio</t>
  </si>
  <si>
    <t>A pesar de categorizarse como Distrito, La SEIBE considera pertinente no ubicar la Oficina Técnica en el cantón Shushufindi debido a que la Unidad Distrital estará ubicada en el cantón Lago Agrio  y brindará cobertura a Shushufindi</t>
  </si>
  <si>
    <t>A pesar de categorizarse como Distrito, La SEIBE considera pertinente ubicar una Oficina Técnica en el cantón Cayambe debido a que la Unidad Distrital estará ubicada en el cantón Tena con cobertura a las 40 instituciones educativas de los cantones Pedro Moncayo, Cayambe y Rumiñahui. Para el cantón de Cayambe se consideró la presencia de 31.949 habitantes autoidentificados con nacionalidades y pueblos indígenas, afroecuatorianos y montubios y las 29 Instituciones Educativas Interculturales Bilingües y la Etnoeducación, siendo el primer cantón con mayor número de instituciones en la provincia. Esta oficina brindará cobertura a los cantones Cayambe, Pedro Moncayo, Mejía, Rumiñahui, San Miguel de los Bancos, Pedro Vicente Maldonado y Puerto Quito.</t>
  </si>
  <si>
    <t>No se considera la presencia desconcentrada por cercanía a la unidad ddistrital de Orellana, dependerá de esta Direción Distrital.</t>
  </si>
  <si>
    <t>A pesar de ser calificada como Unidad Distrital, en este cantón se ubicará la unidad Desconcentrada Zonal.</t>
  </si>
  <si>
    <t xml:space="preserve">La Oficina Técnica se ubicará en el cantón de Aguarico, para garantizar el fortalecimiento y aplicación de los currículos de las nacionalidades en los centros educativos que distan mucho de los centros poblados, siendo las únicas vías de acceso mediante el transporte fluvial con distancias que superan los 7 km. Esta oficina brindará cobertura al mismo cantón </t>
  </si>
  <si>
    <t xml:space="preserve">A pesar de categorizarse como Distrito, La SEIBE considera pertinente no ubicar ninguna unidad desconcentrada en el cantón Riobamba debido a que la Unidad Distrital estará ubicada en el cantón Guamote con cobertura a las 169 instituciones educativas del mismo cantón y los cantones Riobamba, Alausí, Colta y Pallatanga. </t>
  </si>
  <si>
    <t>Forma parte del distrito Distrito 06D04 Colta – Guamote</t>
  </si>
  <si>
    <t xml:space="preserve">A pesar de categorizarse como Distrito, La SEIBE considera pertinente no ubicar ninguna unidad desconcentrada en el cantón Alausí debido a que la Unidad Distrital estará ubicada en el cantón Guamote con cobertura a las 169 instituciones educativas del mismo cantón y los cantones Riobamba, Alausí, Colta y Pallatanga. </t>
  </si>
  <si>
    <t xml:space="preserve">Con presencia de instituciones del Sistema de Educación Intercultural Bilingüe y la Etnoeducación, se considera para este cantón una oficina técnica, para el fortalecimiento del Sistema de Educación Intercultural Bilingüe y la Etnoeducación </t>
  </si>
  <si>
    <t xml:space="preserve">No se considera una oficina técnica debido  la presencia de la unidad zonal en el canton Ambato del acuerdo Nro. SENPLADES-MEF-MDT-001-2019 Reorganización Presencia Institucional Territorio al establecer zona con metodologia de carga y distancia. </t>
  </si>
  <si>
    <t>Para la provincia de Santo Domino de los Tsáchilas con una población de 51.523 habitantes autoidentificados con nacionalidades y pueblos indígenas, afroecuatorianos y montubios, la SEIBE determina pertinente contar con una Dirección Distrital ubicada en el cantón Santo Domingo de los Tsáchilas con 10 Instituciones Educativas Interculturales Bilingües y la Etnoeducación siendo este el único cantón con el total de instituciones en la provincia. Esta Dirección Distrital tendrá cobertura a las 10 instituciones educativas del mismo cantón, que cuentan con una comunidad educativa de 29 docentes y 422 estudiantes de las nacionalidades, pueblo indígena, afroecuatorianos y montubios. Además en la provincia de Manabí los cantones Bolívar y Puerto López</t>
  </si>
  <si>
    <t xml:space="preserve">Presencia de  1 institución del Sistema de Educación Intercultural Bilingüe y la Etnoeducación, por ende, no se considera presencia institucional en territorio, sin embargo, el fortalecimiento del Sistema de Educación Intercultural Bilingüe y la Etnoeducación lo garantizará la Unidad Desconcentrada más cercana. </t>
  </si>
  <si>
    <t xml:space="preserve">Presencia de una  institución del Sistema de Educación Intercultural Bilingüe y la Etnoeducación, por ende, no se considera presencia institucional en territorio, sin embargo, el fortalecimiento del Sistema de Educación Intercultural Bilingüe y la Etnoeducación lo garantizará la Unidad Desconcentrada más cercana. </t>
  </si>
  <si>
    <t xml:space="preserve">Con presencia de una institución del Sistema de Educación Intercultural Bilingüe y la Etnoeducación, por ende, no se considera presencia institucional en territorio, sin embargo, el fortalecimiento del Sistema de Educación Intercultural Bilingüe y la Etnoeducación lo garantizará la Unidad Desconcentrada más cercana. </t>
  </si>
  <si>
    <t>No se considera la oficina técnica en el canton Cuenca debido a que se ubica la unidad desconcentrada zonal  del acuerdo Nro. SENPLADES-MEF-MDT-001-2019 Reorganización Presencia Institucional Territorio al establecer zona con metodologia de carga y distancia.</t>
  </si>
  <si>
    <t xml:space="preserve">Con presencia de tres instituciones del Sistema de Educación Intercultural Bilingüe y la Etnoeducación, por ende, no se considera presencia institucional en territorio, sin embargo, el fortalecimiento del Sistema de Educación Intercultural Bilingüe y la Etnoeducación lo garantizará la Unidad Desconcentrada más cercana. </t>
  </si>
  <si>
    <t xml:space="preserve"> Para el cantón de Nabón se consideró ninguna unidad desconcentrada</t>
  </si>
  <si>
    <t xml:space="preserve">Con presencia de dos instituciones del Sistema de Educación Intercultural Bilingüe y la Etnoeducación, por ende, no se considera presencia institucional en territorio, sin embargo, el fortalecimiento del Sistema de Educación Intercultural Bilingüe y la Etnoeducación lo garantizará la Unidad Desconcentrada más cercana. </t>
  </si>
  <si>
    <t xml:space="preserve">Con presencia de una institución  del Sistema de Educación Intercultural Bilingüe y la Etnoeducación, por ende, no se considera presencia institucional en territorio, sin embargo, el fortalecimiento del Sistema de Educación Intercultural Bilingüe y la Etnoeducación lo garantizará la Unidad Desconcentrada más cercana. </t>
  </si>
  <si>
    <t>Con presencia de 4 instituciones del Sistema de Educación Intercultural Bilingüe y la Etnoeducación, por ende, no se considera presencia institucional en territorio, debido a la cercanía a la Direción Distrital.</t>
  </si>
  <si>
    <t xml:space="preserve">Para la provincia de Morona Santiago con una población de 73.712 habitantes autoidentificados con nacionalidades y pueblos indígenas, afroecuatorianos y montubios, la SEIBE determina pertinente contar con dos Direcciones Distritales, la primera ubicada en el cantón Morona con cobertura en los cantones Morona, Huamboya, Pablo Sexto, Palora, Logroño, Sucúa, Gualaquiza, San Juan Bosco, Limón Indanza, Santiago y Twintza, con 237 instituciones educativas, 15195 estudiantes, 588 docentes y 56022 habitantes auidentificados </t>
  </si>
  <si>
    <t xml:space="preserve">No se considera implementar ninguna unidad desconcentrada debido a la cercanía con la Dirección Distrital ubicada en el cantón Morona  (14D01) </t>
  </si>
  <si>
    <t xml:space="preserve">Se implementará este distrito con cobertura en el canton del mismo nombre debido a la presencia de 142 instituciones educativas interculturales bilingues, 10650 estudiantes, 383 docentes y 17690 habitantes autoidentificados con las nacionalidades, pueblos indígenas, afroecuatorianos y montubios </t>
  </si>
  <si>
    <t>La oficina técnica se ubicará en Tiwinza con cobertura en este mismo cantón debido a que se cuenta con 5.438 habitantes autoidentificados principalmente con la nacionalidad Shuar, por ello esta oficina se encargará de la recuperación de la cultura y la revitalización de la lengua shuarchicham, además por su ubicación en la frontera con Perú permitirá emitir alertas al distrito sobre temas que pueden afectar a la comunidad educativa, este cantón se caracteriza por la difícil accesibilidad vial.</t>
  </si>
  <si>
    <t>No se considera el distrito en el canton Loja debido a la presencia de la unidad desconcentrada distrital, en función del acuerdo Nro. SENPLADES-MEF-MDT-001-2019 Reorganización Presencia Institucional Territorio al establecer zona con metodologia de carga y distancia.</t>
  </si>
  <si>
    <t>El distrito 19D01-Yacuambi – Zamora, tendrá cobertura en todos los cantones de Zamora</t>
  </si>
  <si>
    <t xml:space="preserve">No se considera el distrito en el canton Durán por la presencia de la unidad desconcentrada zonal, en función del acuerdo Nro. SENPLADES-MEF-MDT-001-2019 Reorganización Presencia Institucional Territorio al establecer zona con metodologia de carga y distancia. </t>
  </si>
  <si>
    <t>Definición 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</si>
</sst>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_ * #,##0.0_ ;_ * \-#,##0.0_ ;_ * &quot;-&quot;??_ ;_ @_ "/>
    <numFmt numFmtId="165" formatCode="0.000000"/>
    <numFmt numFmtId="166" formatCode="0.00000"/>
    <numFmt numFmtId="167" formatCode="00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scheme val="minor"/>
    </font>
    <font>
      <sz val="11"/>
      <color rgb="FF000000"/>
      <name val="Calibri"/>
      <family val="2"/>
      <scheme val="minor"/>
    </font>
    <font>
      <sz val="9"/>
      <color indexed="81"/>
      <name val="Tahoma"/>
      <family val="2"/>
    </font>
    <font>
      <b/>
      <sz val="9"/>
      <color indexed="81"/>
      <name val="Tahoma"/>
      <family val="2"/>
    </font>
    <font>
      <sz val="10"/>
      <color theme="1"/>
      <name val="Calibri"/>
      <family val="2"/>
      <scheme val="minor"/>
    </font>
    <font>
      <b/>
      <sz val="10"/>
      <color theme="1"/>
      <name val="Calibri"/>
      <family val="2"/>
      <scheme val="minor"/>
    </font>
    <font>
      <b/>
      <i/>
      <sz val="10"/>
      <color theme="0"/>
      <name val="Calibri"/>
      <family val="2"/>
      <scheme val="minor"/>
    </font>
    <font>
      <b/>
      <sz val="10"/>
      <color theme="0"/>
      <name val="Calibri"/>
      <family val="2"/>
      <scheme val="minor"/>
    </font>
    <font>
      <sz val="10"/>
      <color theme="0"/>
      <name val="Calibri"/>
      <family val="2"/>
      <scheme val="minor"/>
    </font>
    <font>
      <b/>
      <sz val="10"/>
      <name val="Calibri"/>
      <family val="2"/>
      <scheme val="minor"/>
    </font>
    <font>
      <sz val="10"/>
      <name val="Calibri"/>
      <family val="2"/>
      <scheme val="minor"/>
    </font>
    <font>
      <b/>
      <i/>
      <sz val="10"/>
      <color rgb="FF000000"/>
      <name val="Calibri"/>
      <family val="2"/>
      <scheme val="minor"/>
    </font>
  </fonts>
  <fills count="23">
    <fill>
      <patternFill patternType="none"/>
    </fill>
    <fill>
      <patternFill patternType="gray125"/>
    </fill>
    <fill>
      <patternFill patternType="solid">
        <fgColor theme="3" tint="0.59999389629810485"/>
        <bgColor indexed="64"/>
      </patternFill>
    </fill>
    <fill>
      <patternFill patternType="solid">
        <fgColor theme="3"/>
        <bgColor indexed="64"/>
      </patternFill>
    </fill>
    <fill>
      <patternFill patternType="solid">
        <fgColor theme="5" tint="-0.499984740745262"/>
        <bgColor indexed="64"/>
      </patternFill>
    </fill>
    <fill>
      <patternFill patternType="solid">
        <fgColor theme="1" tint="0.249977111117893"/>
        <bgColor indexed="64"/>
      </patternFill>
    </fill>
    <fill>
      <patternFill patternType="solid">
        <fgColor theme="7" tint="-0.249977111117893"/>
        <bgColor indexed="64"/>
      </patternFill>
    </fill>
    <fill>
      <patternFill patternType="solid">
        <fgColor theme="4" tint="-0.499984740745262"/>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9" tint="-0.249977111117893"/>
        <bgColor indexed="64"/>
      </patternFill>
    </fill>
    <fill>
      <patternFill patternType="solid">
        <fgColor rgb="FFDDEBF7"/>
        <bgColor rgb="FF000000"/>
      </patternFill>
    </fill>
    <fill>
      <patternFill patternType="solid">
        <fgColor rgb="FFFFFF00"/>
        <bgColor rgb="FF000000"/>
      </patternFill>
    </fill>
    <fill>
      <patternFill patternType="solid">
        <fgColor rgb="FFFFFF00"/>
        <bgColor indexed="64"/>
      </patternFill>
    </fill>
    <fill>
      <patternFill patternType="solid">
        <fgColor theme="9" tint="0.39997558519241921"/>
        <bgColor indexed="64"/>
      </patternFill>
    </fill>
    <fill>
      <patternFill patternType="solid">
        <fgColor theme="4" tint="0.79998168889431442"/>
        <bgColor theme="4" tint="0.79998168889431442"/>
      </patternFill>
    </fill>
    <fill>
      <patternFill patternType="solid">
        <fgColor theme="7" tint="0.79998168889431442"/>
        <bgColor indexed="64"/>
      </patternFill>
    </fill>
    <fill>
      <patternFill patternType="solid">
        <fgColor theme="8" tint="0.79998168889431442"/>
        <bgColor indexed="64"/>
      </patternFill>
    </fill>
    <fill>
      <patternFill patternType="solid">
        <fgColor theme="1" tint="0.14999847407452621"/>
        <bgColor indexed="64"/>
      </patternFill>
    </fill>
    <fill>
      <patternFill patternType="solid">
        <fgColor theme="4" tint="0.79998168889431442"/>
        <bgColor indexed="64"/>
      </patternFill>
    </fill>
    <fill>
      <patternFill patternType="solid">
        <fgColor rgb="FF92D05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theme="4" tint="0.39997558519241921"/>
      </bottom>
      <diagonal/>
    </border>
    <border>
      <left/>
      <right/>
      <top style="thin">
        <color theme="4" tint="0.3999755851924192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cellStyleXfs>
  <cellXfs count="116">
    <xf numFmtId="0" fontId="0" fillId="0" borderId="0" xfId="0"/>
    <xf numFmtId="0" fontId="4" fillId="0" borderId="0" xfId="0" applyFont="1"/>
    <xf numFmtId="10" fontId="4" fillId="0" borderId="0" xfId="0" applyNumberFormat="1" applyFont="1"/>
    <xf numFmtId="0" fontId="4" fillId="13" borderId="0" xfId="0" applyFont="1" applyFill="1"/>
    <xf numFmtId="0" fontId="4" fillId="14" borderId="0" xfId="0" applyFont="1" applyFill="1"/>
    <xf numFmtId="0" fontId="0" fillId="0" borderId="0" xfId="0" pivotButton="1"/>
    <xf numFmtId="0" fontId="0" fillId="0" borderId="0" xfId="0" applyAlignment="1">
      <alignment horizontal="left"/>
    </xf>
    <xf numFmtId="0" fontId="2" fillId="17" borderId="5" xfId="0" applyFont="1" applyFill="1" applyBorder="1"/>
    <xf numFmtId="0" fontId="2" fillId="17" borderId="6" xfId="0" applyFont="1" applyFill="1" applyBorder="1" applyAlignment="1">
      <alignment horizontal="left"/>
    </xf>
    <xf numFmtId="0" fontId="2" fillId="17" borderId="6" xfId="0" applyFont="1" applyFill="1" applyBorder="1"/>
    <xf numFmtId="0" fontId="7" fillId="0" borderId="0" xfId="0" applyFont="1" applyAlignment="1">
      <alignment vertical="center"/>
    </xf>
    <xf numFmtId="0" fontId="7" fillId="0" borderId="0" xfId="0" applyFont="1" applyAlignment="1">
      <alignment horizontal="center" vertical="center"/>
    </xf>
    <xf numFmtId="167" fontId="7" fillId="0" borderId="0" xfId="0" applyNumberFormat="1" applyFont="1" applyAlignment="1">
      <alignment horizontal="right" vertical="center"/>
    </xf>
    <xf numFmtId="165" fontId="7" fillId="0" borderId="0" xfId="2" applyNumberFormat="1" applyFont="1" applyAlignment="1">
      <alignment vertical="center"/>
    </xf>
    <xf numFmtId="166" fontId="7" fillId="0" borderId="0" xfId="0" applyNumberFormat="1" applyFont="1" applyAlignment="1">
      <alignment vertical="center"/>
    </xf>
    <xf numFmtId="0" fontId="7" fillId="0" borderId="0" xfId="0" applyFont="1" applyAlignment="1">
      <alignment horizontal="center" vertical="center" wrapText="1"/>
    </xf>
    <xf numFmtId="0" fontId="7" fillId="0" borderId="0" xfId="0" applyFont="1" applyAlignment="1">
      <alignment vertical="center" wrapText="1"/>
    </xf>
    <xf numFmtId="0" fontId="10" fillId="3" borderId="8" xfId="3" applyFont="1" applyFill="1" applyBorder="1" applyAlignment="1">
      <alignment horizontal="center" vertical="center" wrapText="1"/>
    </xf>
    <xf numFmtId="0" fontId="10" fillId="4" borderId="8" xfId="3" applyFont="1" applyFill="1" applyBorder="1" applyAlignment="1">
      <alignment horizontal="center" vertical="center" wrapText="1"/>
    </xf>
    <xf numFmtId="165" fontId="10" fillId="5" borderId="8" xfId="2" applyNumberFormat="1" applyFont="1" applyFill="1" applyBorder="1" applyAlignment="1">
      <alignment horizontal="center" vertical="center" wrapText="1"/>
    </xf>
    <xf numFmtId="0" fontId="10" fillId="5" borderId="8" xfId="3" applyFont="1" applyFill="1" applyBorder="1" applyAlignment="1">
      <alignment horizontal="center" vertical="center" wrapText="1"/>
    </xf>
    <xf numFmtId="166" fontId="10" fillId="12" borderId="8" xfId="3" applyNumberFormat="1" applyFont="1" applyFill="1" applyBorder="1" applyAlignment="1">
      <alignment horizontal="center" vertical="center" wrapText="1"/>
    </xf>
    <xf numFmtId="0" fontId="10" fillId="12" borderId="8" xfId="3" applyFont="1" applyFill="1" applyBorder="1" applyAlignment="1">
      <alignment horizontal="center" vertical="center" wrapText="1"/>
    </xf>
    <xf numFmtId="0" fontId="10" fillId="6" borderId="8" xfId="3" applyFont="1" applyFill="1" applyBorder="1" applyAlignment="1">
      <alignment horizontal="center" vertical="center" wrapText="1"/>
    </xf>
    <xf numFmtId="0" fontId="11" fillId="3" borderId="1" xfId="0" applyFont="1" applyFill="1" applyBorder="1" applyAlignment="1">
      <alignment horizontal="center" vertical="center"/>
    </xf>
    <xf numFmtId="2" fontId="11" fillId="3" borderId="1" xfId="3" applyNumberFormat="1" applyFont="1" applyFill="1" applyBorder="1" applyAlignment="1">
      <alignment horizontal="center" vertical="center"/>
    </xf>
    <xf numFmtId="1" fontId="11" fillId="4" borderId="1" xfId="0" applyNumberFormat="1" applyFont="1" applyFill="1" applyBorder="1" applyAlignment="1">
      <alignment horizontal="center" vertical="center"/>
    </xf>
    <xf numFmtId="0" fontId="11" fillId="4" borderId="1" xfId="0" applyFont="1" applyFill="1" applyBorder="1" applyAlignment="1">
      <alignment horizontal="center" vertical="center"/>
    </xf>
    <xf numFmtId="2" fontId="11" fillId="4" borderId="1" xfId="3" applyNumberFormat="1" applyFont="1" applyFill="1" applyBorder="1" applyAlignment="1">
      <alignment horizontal="center" vertical="center"/>
    </xf>
    <xf numFmtId="1" fontId="11" fillId="5" borderId="1" xfId="2" applyNumberFormat="1" applyFont="1" applyFill="1" applyBorder="1" applyAlignment="1">
      <alignment horizontal="center" vertical="center"/>
    </xf>
    <xf numFmtId="0" fontId="11" fillId="5" borderId="1" xfId="0" applyFont="1" applyFill="1" applyBorder="1" applyAlignment="1">
      <alignment horizontal="center" vertical="center"/>
    </xf>
    <xf numFmtId="2" fontId="11" fillId="5" borderId="1" xfId="3" applyNumberFormat="1" applyFont="1" applyFill="1" applyBorder="1" applyAlignment="1">
      <alignment horizontal="center" vertical="center"/>
    </xf>
    <xf numFmtId="1" fontId="11" fillId="12" borderId="1" xfId="2" applyNumberFormat="1" applyFont="1" applyFill="1" applyBorder="1" applyAlignment="1">
      <alignment horizontal="center" vertical="center"/>
    </xf>
    <xf numFmtId="0" fontId="11" fillId="12" borderId="1" xfId="0" applyFont="1" applyFill="1" applyBorder="1" applyAlignment="1">
      <alignment horizontal="center" vertical="center"/>
    </xf>
    <xf numFmtId="2" fontId="11" fillId="12" borderId="1" xfId="3" applyNumberFormat="1" applyFont="1" applyFill="1" applyBorder="1" applyAlignment="1">
      <alignment horizontal="center" vertical="center"/>
    </xf>
    <xf numFmtId="0" fontId="11" fillId="6" borderId="1" xfId="0" applyFont="1" applyFill="1" applyBorder="1" applyAlignment="1">
      <alignment horizontal="center" vertical="center"/>
    </xf>
    <xf numFmtId="2" fontId="11" fillId="6" borderId="1" xfId="3" applyNumberFormat="1" applyFont="1" applyFill="1" applyBorder="1" applyAlignment="1">
      <alignment horizontal="center" vertical="center"/>
    </xf>
    <xf numFmtId="2" fontId="12" fillId="0" borderId="1" xfId="3" applyNumberFormat="1" applyFont="1" applyFill="1" applyBorder="1" applyAlignment="1">
      <alignment horizontal="center" vertical="center"/>
    </xf>
    <xf numFmtId="3" fontId="12" fillId="0" borderId="1" xfId="0" applyNumberFormat="1" applyFont="1" applyFill="1" applyBorder="1" applyAlignment="1">
      <alignment horizontal="center" vertical="center"/>
    </xf>
    <xf numFmtId="167" fontId="1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13" fillId="0" borderId="0" xfId="0" applyFont="1" applyFill="1" applyAlignment="1">
      <alignment vertical="center"/>
    </xf>
    <xf numFmtId="0" fontId="13" fillId="0" borderId="0" xfId="0" applyFont="1" applyFill="1"/>
    <xf numFmtId="0" fontId="7" fillId="0" borderId="7" xfId="0" applyFont="1" applyBorder="1" applyAlignment="1">
      <alignment vertical="center"/>
    </xf>
    <xf numFmtId="1" fontId="7" fillId="0" borderId="0" xfId="0" applyNumberFormat="1" applyFont="1" applyAlignment="1">
      <alignment vertical="center"/>
    </xf>
    <xf numFmtId="2" fontId="12" fillId="0" borderId="0" xfId="3" applyNumberFormat="1" applyFont="1" applyAlignment="1">
      <alignment horizontal="center" vertical="center" wrapText="1"/>
    </xf>
    <xf numFmtId="0" fontId="14" fillId="0" borderId="0" xfId="0" applyFont="1" applyAlignment="1">
      <alignment horizontal="center" vertical="center" wrapText="1"/>
    </xf>
    <xf numFmtId="0" fontId="7" fillId="0" borderId="1" xfId="1" applyNumberFormat="1" applyFont="1" applyBorder="1" applyAlignment="1">
      <alignment vertical="center"/>
    </xf>
    <xf numFmtId="0" fontId="7" fillId="0" borderId="1" xfId="0" applyFont="1" applyBorder="1" applyAlignment="1">
      <alignment horizontal="center" vertical="center"/>
    </xf>
    <xf numFmtId="1" fontId="7" fillId="15" borderId="1" xfId="1" applyNumberFormat="1" applyFont="1" applyFill="1" applyBorder="1" applyAlignment="1">
      <alignment vertical="center"/>
    </xf>
    <xf numFmtId="1" fontId="7" fillId="0" borderId="1" xfId="2" applyNumberFormat="1" applyFont="1" applyBorder="1" applyAlignment="1">
      <alignment vertical="center"/>
    </xf>
    <xf numFmtId="1" fontId="7" fillId="0" borderId="1" xfId="1" applyNumberFormat="1" applyFont="1" applyBorder="1" applyAlignment="1">
      <alignment vertical="center"/>
    </xf>
    <xf numFmtId="0" fontId="7" fillId="0" borderId="1" xfId="0" applyFont="1" applyBorder="1" applyAlignment="1">
      <alignment vertical="center"/>
    </xf>
    <xf numFmtId="164" fontId="7" fillId="0" borderId="1" xfId="1" applyNumberFormat="1" applyFont="1" applyBorder="1" applyAlignment="1">
      <alignment vertical="center"/>
    </xf>
    <xf numFmtId="43" fontId="7" fillId="0" borderId="1" xfId="1" applyFont="1" applyBorder="1" applyAlignment="1">
      <alignment vertical="center"/>
    </xf>
    <xf numFmtId="0" fontId="7" fillId="9" borderId="1" xfId="0" applyFont="1" applyFill="1" applyBorder="1" applyAlignment="1">
      <alignment horizontal="center" vertical="center"/>
    </xf>
    <xf numFmtId="0" fontId="7" fillId="10" borderId="1" xfId="0" applyFont="1" applyFill="1" applyBorder="1" applyAlignment="1">
      <alignment horizontal="center" vertical="center"/>
    </xf>
    <xf numFmtId="0" fontId="7" fillId="11" borderId="1" xfId="0" applyFont="1" applyFill="1" applyBorder="1" applyAlignment="1">
      <alignment horizontal="center" vertical="center"/>
    </xf>
    <xf numFmtId="164" fontId="7" fillId="0" borderId="0" xfId="1" applyNumberFormat="1" applyFont="1" applyAlignment="1">
      <alignment horizontal="center" vertical="center"/>
    </xf>
    <xf numFmtId="164" fontId="7" fillId="0" borderId="0" xfId="1" applyNumberFormat="1" applyFont="1" applyAlignment="1">
      <alignment horizontal="left" vertical="center"/>
    </xf>
    <xf numFmtId="0" fontId="7" fillId="0" borderId="0" xfId="0" applyFont="1" applyAlignment="1">
      <alignment horizontal="left" vertical="center"/>
    </xf>
    <xf numFmtId="0" fontId="9" fillId="8" borderId="0" xfId="3" applyFont="1" applyFill="1" applyAlignment="1">
      <alignment vertical="center" wrapText="1"/>
    </xf>
    <xf numFmtId="165" fontId="7" fillId="0" borderId="0" xfId="0" applyNumberFormat="1" applyFont="1" applyAlignment="1">
      <alignment vertical="center"/>
    </xf>
    <xf numFmtId="43" fontId="7" fillId="0" borderId="0" xfId="0" applyNumberFormat="1" applyFont="1" applyAlignment="1">
      <alignment vertical="center"/>
    </xf>
    <xf numFmtId="0" fontId="13" fillId="0" borderId="0" xfId="0" applyFont="1" applyFill="1" applyAlignment="1">
      <alignment vertical="center" wrapText="1"/>
    </xf>
    <xf numFmtId="0" fontId="12" fillId="0" borderId="1" xfId="0" applyFont="1" applyFill="1" applyBorder="1" applyAlignment="1">
      <alignment horizontal="center" vertical="center"/>
    </xf>
    <xf numFmtId="167" fontId="12" fillId="0" borderId="1" xfId="0" applyNumberFormat="1" applyFont="1" applyFill="1" applyBorder="1" applyAlignment="1">
      <alignment horizontal="center" vertical="center"/>
    </xf>
    <xf numFmtId="167" fontId="12" fillId="0" borderId="1" xfId="0" quotePrefix="1" applyNumberFormat="1" applyFont="1" applyFill="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2" fontId="7" fillId="0" borderId="0" xfId="0" applyNumberFormat="1" applyFont="1" applyAlignment="1">
      <alignment vertical="center"/>
    </xf>
    <xf numFmtId="0" fontId="13" fillId="0" borderId="2"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wrapText="1"/>
    </xf>
    <xf numFmtId="0" fontId="13" fillId="0" borderId="1" xfId="0" applyFont="1" applyFill="1" applyBorder="1" applyAlignment="1">
      <alignment vertical="center" wrapText="1"/>
    </xf>
    <xf numFmtId="0" fontId="12" fillId="21" borderId="1" xfId="0" applyFont="1" applyFill="1" applyBorder="1" applyAlignment="1">
      <alignment horizontal="center" vertical="center"/>
    </xf>
    <xf numFmtId="0" fontId="12" fillId="22" borderId="1" xfId="0" applyFont="1" applyFill="1" applyBorder="1" applyAlignment="1">
      <alignment horizontal="center" vertical="center"/>
    </xf>
    <xf numFmtId="3" fontId="7" fillId="0" borderId="0" xfId="0" applyNumberFormat="1" applyFont="1" applyAlignment="1">
      <alignment horizontal="center" vertical="center"/>
    </xf>
    <xf numFmtId="0" fontId="8" fillId="16" borderId="0" xfId="0" applyFont="1" applyFill="1" applyAlignment="1">
      <alignment horizontal="center" vertical="center"/>
    </xf>
    <xf numFmtId="0" fontId="7" fillId="0" borderId="4" xfId="0" applyFont="1" applyBorder="1" applyAlignment="1">
      <alignment horizontal="center" vertical="center" wrapText="1"/>
    </xf>
    <xf numFmtId="9" fontId="10" fillId="20" borderId="1" xfId="2" applyFont="1" applyFill="1" applyBorder="1" applyAlignment="1">
      <alignment horizontal="center" vertical="center"/>
    </xf>
    <xf numFmtId="0" fontId="8" fillId="19" borderId="1" xfId="0" applyFont="1" applyFill="1" applyBorder="1" applyAlignment="1">
      <alignment horizontal="center" vertical="center" wrapText="1"/>
    </xf>
    <xf numFmtId="0" fontId="10" fillId="2" borderId="1" xfId="3" applyFont="1" applyFill="1" applyBorder="1" applyAlignment="1">
      <alignment horizontal="center" vertical="center" wrapText="1"/>
    </xf>
    <xf numFmtId="9" fontId="8" fillId="18" borderId="1" xfId="2" applyFont="1" applyFill="1" applyBorder="1" applyAlignment="1">
      <alignment horizontal="center" vertical="center" wrapText="1"/>
    </xf>
    <xf numFmtId="0" fontId="13" fillId="22" borderId="1" xfId="0" applyFont="1" applyFill="1" applyBorder="1" applyAlignment="1">
      <alignment horizontal="center" vertical="center" wrapText="1"/>
    </xf>
    <xf numFmtId="0" fontId="13" fillId="22" borderId="7" xfId="0" applyFont="1" applyFill="1" applyBorder="1" applyAlignment="1">
      <alignment horizontal="center" vertical="center"/>
    </xf>
    <xf numFmtId="0" fontId="13" fillId="22" borderId="1" xfId="0" applyFont="1" applyFill="1" applyBorder="1" applyAlignment="1">
      <alignment horizontal="center" vertical="center"/>
    </xf>
    <xf numFmtId="0" fontId="13" fillId="22" borderId="8" xfId="0" applyFont="1" applyFill="1" applyBorder="1" applyAlignment="1">
      <alignment horizontal="center" vertical="center"/>
    </xf>
    <xf numFmtId="0" fontId="7" fillId="0" borderId="1" xfId="0" applyFont="1" applyBorder="1" applyAlignment="1">
      <alignment horizontal="left" vertical="center"/>
    </xf>
    <xf numFmtId="9" fontId="10" fillId="20" borderId="1" xfId="2" applyFont="1" applyFill="1" applyBorder="1" applyAlignment="1">
      <alignment horizontal="center" vertical="center"/>
    </xf>
    <xf numFmtId="9" fontId="10" fillId="20" borderId="8" xfId="2" applyFont="1" applyFill="1" applyBorder="1" applyAlignment="1">
      <alignment horizontal="center" vertical="center"/>
    </xf>
    <xf numFmtId="0" fontId="8" fillId="19" borderId="1" xfId="0" applyFont="1" applyFill="1" applyBorder="1" applyAlignment="1">
      <alignment horizontal="center" vertical="center" wrapText="1"/>
    </xf>
    <xf numFmtId="0" fontId="10" fillId="2" borderId="1" xfId="3" applyFont="1" applyFill="1" applyBorder="1" applyAlignment="1">
      <alignment horizontal="center" vertical="center" wrapText="1"/>
    </xf>
    <xf numFmtId="0" fontId="10" fillId="2" borderId="8" xfId="3" applyFont="1" applyFill="1" applyBorder="1" applyAlignment="1">
      <alignment horizontal="center" vertical="center" wrapText="1"/>
    </xf>
    <xf numFmtId="167" fontId="10" fillId="2" borderId="1" xfId="3" applyNumberFormat="1" applyFont="1" applyFill="1" applyBorder="1" applyAlignment="1">
      <alignment horizontal="center" vertical="center" wrapText="1"/>
    </xf>
    <xf numFmtId="167" fontId="10" fillId="2" borderId="8" xfId="3" applyNumberFormat="1" applyFont="1" applyFill="1" applyBorder="1" applyAlignment="1">
      <alignment horizontal="center" vertical="center" wrapText="1"/>
    </xf>
    <xf numFmtId="9" fontId="8" fillId="18" borderId="1" xfId="2" applyFont="1" applyFill="1" applyBorder="1" applyAlignment="1">
      <alignment horizontal="center" vertical="center" wrapText="1"/>
    </xf>
    <xf numFmtId="9" fontId="8" fillId="18" borderId="8" xfId="2" applyFont="1" applyFill="1" applyBorder="1" applyAlignment="1">
      <alignment horizontal="center" vertical="center" wrapText="1"/>
    </xf>
    <xf numFmtId="0" fontId="8" fillId="0" borderId="0" xfId="0" applyFont="1" applyAlignment="1">
      <alignment horizontal="center" vertical="center"/>
    </xf>
    <xf numFmtId="167" fontId="8" fillId="0" borderId="0" xfId="0" applyNumberFormat="1" applyFont="1" applyAlignment="1">
      <alignment horizontal="center" vertical="center"/>
    </xf>
    <xf numFmtId="0" fontId="9" fillId="7" borderId="2" xfId="3" applyFont="1" applyFill="1" applyBorder="1" applyAlignment="1">
      <alignment horizontal="center" wrapText="1"/>
    </xf>
    <xf numFmtId="0" fontId="9" fillId="7" borderId="3" xfId="3" applyFont="1" applyFill="1" applyBorder="1" applyAlignment="1">
      <alignment horizontal="center" wrapText="1"/>
    </xf>
    <xf numFmtId="0" fontId="9" fillId="7" borderId="4" xfId="3" applyFont="1" applyFill="1" applyBorder="1" applyAlignment="1">
      <alignment horizontal="center" wrapText="1"/>
    </xf>
    <xf numFmtId="0" fontId="10" fillId="6" borderId="1" xfId="3" applyFont="1" applyFill="1" applyBorder="1" applyAlignment="1">
      <alignment horizontal="center" vertical="center" wrapText="1"/>
    </xf>
    <xf numFmtId="10" fontId="10" fillId="6" borderId="1" xfId="2" applyNumberFormat="1" applyFont="1" applyFill="1" applyBorder="1" applyAlignment="1">
      <alignment horizontal="center" vertical="center" wrapText="1"/>
    </xf>
    <xf numFmtId="0" fontId="7" fillId="0" borderId="1" xfId="0" applyFont="1" applyBorder="1" applyAlignment="1">
      <alignment horizontal="left" vertical="top"/>
    </xf>
    <xf numFmtId="0" fontId="7" fillId="0" borderId="0" xfId="0" applyFont="1" applyAlignment="1">
      <alignment horizontal="center" vertical="center"/>
    </xf>
    <xf numFmtId="0" fontId="10" fillId="3" borderId="1" xfId="3" applyFont="1" applyFill="1" applyBorder="1" applyAlignment="1">
      <alignment horizontal="center" vertical="center" wrapText="1"/>
    </xf>
    <xf numFmtId="0" fontId="10" fillId="4" borderId="1" xfId="3" applyFont="1" applyFill="1" applyBorder="1" applyAlignment="1">
      <alignment horizontal="center" vertical="center" wrapText="1"/>
    </xf>
    <xf numFmtId="0" fontId="10" fillId="5" borderId="1" xfId="3" applyFont="1" applyFill="1" applyBorder="1" applyAlignment="1">
      <alignment horizontal="center" vertical="center" wrapText="1"/>
    </xf>
    <xf numFmtId="0" fontId="10" fillId="12" borderId="1" xfId="3" applyFont="1" applyFill="1" applyBorder="1" applyAlignment="1">
      <alignment horizontal="center" vertical="center" wrapText="1"/>
    </xf>
    <xf numFmtId="10" fontId="10" fillId="3" borderId="1" xfId="2" applyNumberFormat="1" applyFont="1" applyFill="1" applyBorder="1" applyAlignment="1">
      <alignment horizontal="center" vertical="center" wrapText="1"/>
    </xf>
    <xf numFmtId="10" fontId="10" fillId="4" borderId="1" xfId="2" applyNumberFormat="1" applyFont="1" applyFill="1" applyBorder="1" applyAlignment="1">
      <alignment horizontal="center" vertical="center" wrapText="1"/>
    </xf>
    <xf numFmtId="10" fontId="10" fillId="5" borderId="1" xfId="2" applyNumberFormat="1" applyFont="1" applyFill="1" applyBorder="1" applyAlignment="1">
      <alignment horizontal="center" vertical="center" wrapText="1"/>
    </xf>
    <xf numFmtId="10" fontId="10" fillId="12" borderId="1" xfId="2" applyNumberFormat="1" applyFont="1" applyFill="1" applyBorder="1" applyAlignment="1">
      <alignment horizontal="center" vertical="center" wrapText="1"/>
    </xf>
  </cellXfs>
  <cellStyles count="4">
    <cellStyle name="Millares" xfId="1" builtinId="3"/>
    <cellStyle name="Normal" xfId="0" builtinId="0"/>
    <cellStyle name="Normal 2" xfId="3"/>
    <cellStyle name="Porcentaje" xfId="2" builtinId="5"/>
  </cellStyles>
  <dxfs count="12">
    <dxf>
      <fill>
        <patternFill>
          <bgColor theme="8" tint="0.39994506668294322"/>
        </patternFill>
      </fill>
    </dxf>
    <dxf>
      <fill>
        <patternFill>
          <bgColor theme="8" tint="0.59996337778862885"/>
        </patternFill>
      </fill>
    </dxf>
    <dxf>
      <fill>
        <patternFill>
          <bgColor theme="5" tint="0.59996337778862885"/>
        </patternFill>
      </fill>
    </dxf>
    <dxf>
      <fill>
        <patternFill>
          <bgColor theme="8" tint="0.39994506668294322"/>
        </patternFill>
      </fill>
    </dxf>
    <dxf>
      <fill>
        <patternFill>
          <bgColor theme="8" tint="0.59996337778862885"/>
        </patternFill>
      </fill>
    </dxf>
    <dxf>
      <fill>
        <patternFill>
          <bgColor theme="5" tint="0.59996337778862885"/>
        </patternFill>
      </fill>
    </dxf>
    <dxf>
      <fill>
        <patternFill>
          <bgColor theme="8" tint="0.39994506668294322"/>
        </patternFill>
      </fill>
    </dxf>
    <dxf>
      <fill>
        <patternFill>
          <bgColor theme="8" tint="0.59996337778862885"/>
        </patternFill>
      </fill>
    </dxf>
    <dxf>
      <fill>
        <patternFill>
          <bgColor theme="5" tint="0.59996337778862885"/>
        </patternFill>
      </fill>
    </dxf>
    <dxf>
      <fill>
        <patternFill>
          <bgColor theme="8" tint="0.39994506668294322"/>
        </patternFill>
      </fill>
    </dxf>
    <dxf>
      <fill>
        <patternFill>
          <bgColor theme="8"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powerPivotData" Target="model/item.data"/><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pozo/AppData/Local/Microsoft/Windows/Temporary%20Internet%20Files/Content.Outlook/C3DLAALD/DATOS_CITERIOS_SNP_PROVINCIA_CANT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_Cant_Parr_Etnia_CPV"/>
      <sheetName val="CPV_DINAM_PROVINCI_CANTON"/>
      <sheetName val="IE_ESTY_IDENTIFI"/>
      <sheetName val="DINAM_ESTUD_ID_ETNI"/>
      <sheetName val="DOCENTE_IDE_ETNICA_AMIE"/>
      <sheetName val="%_IE_SEIBE"/>
      <sheetName val="IE_NACIONAL"/>
      <sheetName val="% DESCOMP_MATRICULA"/>
      <sheetName val="DESCOMPO_MATRICULA"/>
    </sheetNames>
    <sheetDataSet>
      <sheetData sheetId="0"/>
      <sheetData sheetId="1"/>
      <sheetData sheetId="2"/>
      <sheetData sheetId="3"/>
      <sheetData sheetId="4"/>
      <sheetData sheetId="5"/>
      <sheetData sheetId="6"/>
      <sheetData sheetId="7">
        <row r="4">
          <cell r="B4" t="str">
            <v>Cantón</v>
          </cell>
          <cell r="C4" t="str">
            <v>Desertor</v>
          </cell>
          <cell r="D4" t="str">
            <v>No Promovido</v>
          </cell>
        </row>
        <row r="5">
          <cell r="B5" t="str">
            <v>CAMILO PONCE ENRIQUEZ</v>
          </cell>
        </row>
        <row r="6">
          <cell r="B6" t="str">
            <v>CUENCA</v>
          </cell>
          <cell r="C6">
            <v>7</v>
          </cell>
          <cell r="D6">
            <v>7</v>
          </cell>
        </row>
        <row r="7">
          <cell r="B7" t="str">
            <v>GUALACEO</v>
          </cell>
          <cell r="C7">
            <v>3</v>
          </cell>
        </row>
        <row r="8">
          <cell r="B8" t="str">
            <v>NABON</v>
          </cell>
          <cell r="C8">
            <v>33</v>
          </cell>
          <cell r="D8">
            <v>4</v>
          </cell>
        </row>
        <row r="9">
          <cell r="B9" t="str">
            <v>OÑA</v>
          </cell>
          <cell r="C9">
            <v>5</v>
          </cell>
        </row>
        <row r="10">
          <cell r="B10" t="str">
            <v>SIGSIG</v>
          </cell>
        </row>
        <row r="11">
          <cell r="B11" t="str">
            <v>ECHEANDIA</v>
          </cell>
        </row>
        <row r="12">
          <cell r="B12" t="str">
            <v>GUARANDA</v>
          </cell>
          <cell r="C12">
            <v>191</v>
          </cell>
          <cell r="D12">
            <v>21</v>
          </cell>
        </row>
        <row r="13">
          <cell r="B13" t="str">
            <v>LAS NAVES</v>
          </cell>
        </row>
        <row r="14">
          <cell r="B14" t="str">
            <v>SAN MIGUEL</v>
          </cell>
          <cell r="C14">
            <v>2</v>
          </cell>
        </row>
        <row r="15">
          <cell r="B15" t="str">
            <v>BIBLIAN</v>
          </cell>
        </row>
        <row r="16">
          <cell r="B16" t="str">
            <v>CAÑAR</v>
          </cell>
          <cell r="C16">
            <v>84</v>
          </cell>
          <cell r="D16">
            <v>2</v>
          </cell>
        </row>
        <row r="17">
          <cell r="B17" t="str">
            <v>EL TAMBO</v>
          </cell>
          <cell r="C17">
            <v>39</v>
          </cell>
          <cell r="D17">
            <v>7</v>
          </cell>
        </row>
        <row r="18">
          <cell r="B18" t="str">
            <v>SUSCAL</v>
          </cell>
          <cell r="C18">
            <v>14</v>
          </cell>
        </row>
        <row r="19">
          <cell r="B19" t="str">
            <v>BOLIVAR</v>
          </cell>
          <cell r="C19">
            <v>28</v>
          </cell>
          <cell r="D19">
            <v>29</v>
          </cell>
        </row>
        <row r="20">
          <cell r="B20" t="str">
            <v>MIRA</v>
          </cell>
          <cell r="C20">
            <v>14</v>
          </cell>
          <cell r="D20">
            <v>1</v>
          </cell>
        </row>
        <row r="21">
          <cell r="B21" t="str">
            <v>TULCAN</v>
          </cell>
          <cell r="C21">
            <v>37</v>
          </cell>
          <cell r="D21">
            <v>42</v>
          </cell>
        </row>
        <row r="22">
          <cell r="B22" t="str">
            <v>ALAUSI</v>
          </cell>
          <cell r="C22">
            <v>41</v>
          </cell>
          <cell r="D22">
            <v>1</v>
          </cell>
        </row>
        <row r="23">
          <cell r="B23" t="str">
            <v>COLTA</v>
          </cell>
          <cell r="C23">
            <v>147</v>
          </cell>
          <cell r="D23">
            <v>29</v>
          </cell>
        </row>
        <row r="24">
          <cell r="B24" t="str">
            <v>GUAMOTE</v>
          </cell>
          <cell r="C24">
            <v>301</v>
          </cell>
          <cell r="D24">
            <v>30</v>
          </cell>
        </row>
        <row r="25">
          <cell r="B25" t="str">
            <v>PALLATANGA</v>
          </cell>
        </row>
        <row r="26">
          <cell r="B26" t="str">
            <v>RIOBAMBA</v>
          </cell>
          <cell r="C26">
            <v>58</v>
          </cell>
          <cell r="D26">
            <v>199</v>
          </cell>
        </row>
        <row r="27">
          <cell r="B27" t="str">
            <v>LATACUNGA</v>
          </cell>
          <cell r="C27">
            <v>19</v>
          </cell>
        </row>
        <row r="28">
          <cell r="B28" t="str">
            <v>PANGUA</v>
          </cell>
          <cell r="C28">
            <v>6</v>
          </cell>
        </row>
        <row r="29">
          <cell r="B29" t="str">
            <v>PUJILI</v>
          </cell>
          <cell r="C29">
            <v>351</v>
          </cell>
          <cell r="D29">
            <v>3</v>
          </cell>
        </row>
        <row r="30">
          <cell r="B30" t="str">
            <v>SALCEDO</v>
          </cell>
          <cell r="C30">
            <v>10</v>
          </cell>
        </row>
        <row r="31">
          <cell r="B31" t="str">
            <v>SAQUISILI</v>
          </cell>
          <cell r="C31">
            <v>2</v>
          </cell>
        </row>
        <row r="32">
          <cell r="B32" t="str">
            <v>SIGCHOS</v>
          </cell>
          <cell r="C32">
            <v>7</v>
          </cell>
        </row>
        <row r="33">
          <cell r="B33" t="str">
            <v>MACHALA</v>
          </cell>
          <cell r="C33">
            <v>19</v>
          </cell>
        </row>
        <row r="34">
          <cell r="B34" t="str">
            <v>ELOY ALFARO</v>
          </cell>
          <cell r="C34">
            <v>47</v>
          </cell>
          <cell r="D34">
            <v>49</v>
          </cell>
        </row>
        <row r="35">
          <cell r="B35" t="str">
            <v>ESMERALDAS</v>
          </cell>
          <cell r="C35">
            <v>114</v>
          </cell>
          <cell r="D35">
            <v>2</v>
          </cell>
        </row>
        <row r="36">
          <cell r="B36" t="str">
            <v>MUISNE</v>
          </cell>
          <cell r="C36">
            <v>23</v>
          </cell>
        </row>
        <row r="37">
          <cell r="B37" t="str">
            <v>QUININDE</v>
          </cell>
          <cell r="C37">
            <v>19</v>
          </cell>
          <cell r="D37">
            <v>3</v>
          </cell>
        </row>
        <row r="38">
          <cell r="B38" t="str">
            <v>RIOVERDE</v>
          </cell>
        </row>
        <row r="39">
          <cell r="B39" t="str">
            <v>SAN LORENZO</v>
          </cell>
          <cell r="C39">
            <v>21</v>
          </cell>
        </row>
        <row r="40">
          <cell r="B40" t="str">
            <v>SANTA CRUZ</v>
          </cell>
        </row>
        <row r="41">
          <cell r="B41" t="str">
            <v>DURAN</v>
          </cell>
          <cell r="C41">
            <v>44</v>
          </cell>
          <cell r="D41">
            <v>5</v>
          </cell>
        </row>
        <row r="42">
          <cell r="B42" t="str">
            <v>GENERAL ANTONIO ELIZALDE</v>
          </cell>
          <cell r="C42">
            <v>1</v>
          </cell>
        </row>
        <row r="43">
          <cell r="B43" t="str">
            <v>GUAYAQUIL</v>
          </cell>
          <cell r="C43">
            <v>153</v>
          </cell>
          <cell r="D43">
            <v>30</v>
          </cell>
        </row>
        <row r="44">
          <cell r="B44" t="str">
            <v>NARANJAL</v>
          </cell>
        </row>
        <row r="45">
          <cell r="B45" t="str">
            <v>PLAYAS</v>
          </cell>
          <cell r="C45">
            <v>28</v>
          </cell>
        </row>
        <row r="46">
          <cell r="B46" t="str">
            <v>SAMBORONDON</v>
          </cell>
        </row>
        <row r="47">
          <cell r="B47" t="str">
            <v>ANTONIO ANTE</v>
          </cell>
          <cell r="C47">
            <v>3</v>
          </cell>
        </row>
        <row r="48">
          <cell r="B48" t="str">
            <v>COTACACHI</v>
          </cell>
          <cell r="C48">
            <v>6</v>
          </cell>
          <cell r="D48">
            <v>13</v>
          </cell>
        </row>
        <row r="49">
          <cell r="B49" t="str">
            <v>IBARRA</v>
          </cell>
          <cell r="C49">
            <v>12</v>
          </cell>
          <cell r="D49">
            <v>16</v>
          </cell>
        </row>
        <row r="50">
          <cell r="B50" t="str">
            <v>OTAVALO</v>
          </cell>
          <cell r="C50">
            <v>279</v>
          </cell>
          <cell r="D50">
            <v>39</v>
          </cell>
        </row>
        <row r="51">
          <cell r="B51" t="str">
            <v>PIMAMPIRO</v>
          </cell>
        </row>
        <row r="52">
          <cell r="B52" t="str">
            <v>SAN MIGUEL DE URCUQUI</v>
          </cell>
          <cell r="C52">
            <v>6</v>
          </cell>
        </row>
        <row r="53">
          <cell r="B53" t="str">
            <v>LOJA</v>
          </cell>
          <cell r="C53">
            <v>131</v>
          </cell>
        </row>
        <row r="54">
          <cell r="B54" t="str">
            <v>SARAGURO</v>
          </cell>
          <cell r="C54">
            <v>96</v>
          </cell>
        </row>
        <row r="55">
          <cell r="B55" t="str">
            <v>QUEVEDO</v>
          </cell>
          <cell r="C55">
            <v>16</v>
          </cell>
          <cell r="D55">
            <v>1</v>
          </cell>
        </row>
        <row r="56">
          <cell r="B56" t="str">
            <v>VENTANAS</v>
          </cell>
        </row>
        <row r="57">
          <cell r="B57" t="str">
            <v>PUERTO LOPEZ</v>
          </cell>
        </row>
        <row r="58">
          <cell r="B58" t="str">
            <v>GUALAQUIZA</v>
          </cell>
          <cell r="C58">
            <v>33</v>
          </cell>
        </row>
        <row r="59">
          <cell r="B59" t="str">
            <v>HUAMBOYA</v>
          </cell>
          <cell r="C59">
            <v>177</v>
          </cell>
          <cell r="D59">
            <v>2</v>
          </cell>
        </row>
        <row r="60">
          <cell r="B60" t="str">
            <v>LIMON INDANZA</v>
          </cell>
          <cell r="C60">
            <v>5</v>
          </cell>
        </row>
        <row r="61">
          <cell r="B61" t="str">
            <v>LOGROÑO</v>
          </cell>
          <cell r="C61">
            <v>99</v>
          </cell>
        </row>
        <row r="62">
          <cell r="B62" t="str">
            <v>MORONA</v>
          </cell>
          <cell r="C62">
            <v>117</v>
          </cell>
          <cell r="D62">
            <v>17</v>
          </cell>
        </row>
        <row r="63">
          <cell r="B63" t="str">
            <v>PABLO SEXTO</v>
          </cell>
          <cell r="C63">
            <v>11</v>
          </cell>
        </row>
        <row r="64">
          <cell r="B64" t="str">
            <v>PALORA</v>
          </cell>
          <cell r="C64">
            <v>14</v>
          </cell>
        </row>
        <row r="65">
          <cell r="B65" t="str">
            <v>SAN JUAN BOSCO</v>
          </cell>
          <cell r="C65">
            <v>1</v>
          </cell>
        </row>
        <row r="66">
          <cell r="B66" t="str">
            <v>SANTIAGO</v>
          </cell>
          <cell r="C66">
            <v>4</v>
          </cell>
        </row>
        <row r="67">
          <cell r="B67" t="str">
            <v>SUCUA</v>
          </cell>
          <cell r="C67">
            <v>49</v>
          </cell>
          <cell r="D67">
            <v>10</v>
          </cell>
        </row>
        <row r="68">
          <cell r="B68" t="str">
            <v>TAISHA</v>
          </cell>
          <cell r="C68">
            <v>378</v>
          </cell>
          <cell r="D68">
            <v>44</v>
          </cell>
        </row>
        <row r="69">
          <cell r="B69" t="str">
            <v>TIWINTZA</v>
          </cell>
          <cell r="C69">
            <v>197</v>
          </cell>
          <cell r="D69">
            <v>27</v>
          </cell>
        </row>
        <row r="70">
          <cell r="B70" t="str">
            <v>ARCHIDONA</v>
          </cell>
          <cell r="C70">
            <v>35</v>
          </cell>
        </row>
        <row r="71">
          <cell r="B71" t="str">
            <v>CARLOS JULIO AROSEMENA TOLA</v>
          </cell>
          <cell r="C71">
            <v>3</v>
          </cell>
        </row>
        <row r="72">
          <cell r="B72" t="str">
            <v>TENA</v>
          </cell>
          <cell r="C72">
            <v>155</v>
          </cell>
          <cell r="D72">
            <v>13</v>
          </cell>
        </row>
        <row r="73">
          <cell r="B73" t="str">
            <v>AGUARICO</v>
          </cell>
          <cell r="C73">
            <v>15</v>
          </cell>
          <cell r="D73">
            <v>27</v>
          </cell>
        </row>
        <row r="74">
          <cell r="B74" t="str">
            <v>LA JOYA DE LOS SACHAS</v>
          </cell>
          <cell r="C74">
            <v>8</v>
          </cell>
          <cell r="D74">
            <v>18</v>
          </cell>
        </row>
        <row r="75">
          <cell r="B75" t="str">
            <v>LORETO</v>
          </cell>
          <cell r="C75">
            <v>45</v>
          </cell>
          <cell r="D75">
            <v>1</v>
          </cell>
        </row>
        <row r="76">
          <cell r="B76" t="str">
            <v>ORELLANA</v>
          </cell>
          <cell r="C76">
            <v>37</v>
          </cell>
          <cell r="D76">
            <v>8</v>
          </cell>
        </row>
        <row r="77">
          <cell r="B77" t="str">
            <v>ARAJUNO</v>
          </cell>
          <cell r="C77">
            <v>154</v>
          </cell>
          <cell r="D77">
            <v>1</v>
          </cell>
        </row>
        <row r="78">
          <cell r="B78" t="str">
            <v>MERA</v>
          </cell>
          <cell r="C78">
            <v>11</v>
          </cell>
        </row>
        <row r="79">
          <cell r="B79" t="str">
            <v>PASTAZA</v>
          </cell>
          <cell r="C79">
            <v>234</v>
          </cell>
          <cell r="D79">
            <v>39</v>
          </cell>
        </row>
        <row r="80">
          <cell r="B80" t="str">
            <v>SANTA CLARA</v>
          </cell>
          <cell r="C80">
            <v>3</v>
          </cell>
          <cell r="D80">
            <v>2</v>
          </cell>
        </row>
        <row r="81">
          <cell r="B81" t="str">
            <v>CAYAMBE</v>
          </cell>
          <cell r="C81">
            <v>29</v>
          </cell>
          <cell r="D81">
            <v>20</v>
          </cell>
        </row>
        <row r="82">
          <cell r="B82" t="str">
            <v>PEDRO MONCAYO</v>
          </cell>
          <cell r="C82">
            <v>14</v>
          </cell>
          <cell r="D82">
            <v>8</v>
          </cell>
        </row>
        <row r="83">
          <cell r="B83" t="str">
            <v>QUITO</v>
          </cell>
          <cell r="C83">
            <v>91</v>
          </cell>
          <cell r="D83">
            <v>25</v>
          </cell>
        </row>
        <row r="84">
          <cell r="B84" t="str">
            <v>RUMIÑAHUI</v>
          </cell>
          <cell r="C84">
            <v>2</v>
          </cell>
        </row>
        <row r="85">
          <cell r="B85" t="str">
            <v>SANTO DOMINGO</v>
          </cell>
          <cell r="C85">
            <v>43</v>
          </cell>
          <cell r="D85">
            <v>2</v>
          </cell>
        </row>
        <row r="86">
          <cell r="B86" t="str">
            <v>CASCALES</v>
          </cell>
          <cell r="C86">
            <v>4</v>
          </cell>
        </row>
        <row r="87">
          <cell r="B87" t="str">
            <v>CUYABENO</v>
          </cell>
          <cell r="C87">
            <v>3</v>
          </cell>
          <cell r="D87">
            <v>1</v>
          </cell>
        </row>
        <row r="88">
          <cell r="B88" t="str">
            <v>GONZALO PIZARRO</v>
          </cell>
          <cell r="C88">
            <v>13</v>
          </cell>
        </row>
        <row r="89">
          <cell r="B89" t="str">
            <v>LAGO AGRIO</v>
          </cell>
          <cell r="C89">
            <v>41</v>
          </cell>
          <cell r="D89">
            <v>5</v>
          </cell>
        </row>
        <row r="90">
          <cell r="B90" t="str">
            <v>PUTUMAYO</v>
          </cell>
          <cell r="C90">
            <v>10</v>
          </cell>
        </row>
        <row r="91">
          <cell r="B91" t="str">
            <v>SHUSHUFINDI</v>
          </cell>
          <cell r="C91">
            <v>76</v>
          </cell>
          <cell r="D91">
            <v>3</v>
          </cell>
        </row>
        <row r="92">
          <cell r="B92" t="str">
            <v>AMBATO</v>
          </cell>
          <cell r="C92">
            <v>285</v>
          </cell>
          <cell r="D92">
            <v>7</v>
          </cell>
        </row>
        <row r="93">
          <cell r="B93" t="str">
            <v>PATATE</v>
          </cell>
        </row>
        <row r="94">
          <cell r="B94" t="str">
            <v>SAN PEDRO DE PELILEO</v>
          </cell>
        </row>
        <row r="95">
          <cell r="B95" t="str">
            <v>CENTINELA DEL CONDOR</v>
          </cell>
          <cell r="C95">
            <v>5</v>
          </cell>
        </row>
        <row r="96">
          <cell r="B96" t="str">
            <v>EL PANGUI</v>
          </cell>
          <cell r="C96">
            <v>10</v>
          </cell>
        </row>
        <row r="97">
          <cell r="B97" t="str">
            <v>NANGARITZA</v>
          </cell>
          <cell r="C97">
            <v>12</v>
          </cell>
          <cell r="D97">
            <v>36</v>
          </cell>
        </row>
        <row r="98">
          <cell r="B98" t="str">
            <v>PAQUISHA</v>
          </cell>
          <cell r="C98">
            <v>31</v>
          </cell>
        </row>
        <row r="99">
          <cell r="B99" t="str">
            <v>YACUAMBI</v>
          </cell>
          <cell r="C99">
            <v>30</v>
          </cell>
        </row>
        <row r="100">
          <cell r="B100" t="str">
            <v>YANTZAZA (YANZATZA)</v>
          </cell>
          <cell r="C100">
            <v>1</v>
          </cell>
        </row>
        <row r="101">
          <cell r="B101" t="str">
            <v>ZAMORA</v>
          </cell>
        </row>
      </sheetData>
      <sheetData sheetId="8"/>
    </sheetDataSet>
  </externalBook>
</externalLink>
</file>

<file path=xl/pivotCache/pivotCacheDefinition1.xml><?xml version="1.0" encoding="utf-8"?>
<pivotCacheDefinition xmlns="http://schemas.openxmlformats.org/spreadsheetml/2006/main" xmlns:r="http://schemas.openxmlformats.org/officeDocument/2006/relationships" saveData="0" refreshedBy="César Enrique Pozo Velasco" refreshedDate="44946.554930324077" backgroundQuery="1" createdVersion="8" refreshedVersion="8" minRefreshableVersion="3" recordCount="0" supportSubquery="1" supportAdvancedDrill="1">
  <cacheSource type="external" connectionId="1"/>
  <cacheFields count="3">
    <cacheField name="[Rango].[VALIDACIÓN_PORECENCIA].[VALIDACIÓN_PORECENCIA]" caption="VALIDACIÓN_PORECENCIA" numFmtId="0" hierarchy="32" level="1">
      <sharedItems count="3">
        <s v="Distrito"/>
        <s v="Oficina Tecnica"/>
        <s v="Zona"/>
      </sharedItems>
    </cacheField>
    <cacheField name="[Measures].[Recuento de Cantón]" caption="Recuento de Cantón" numFmtId="0" hierarchy="36" level="32767"/>
    <cacheField name="[Rango].[Zona].[Zona]" caption="Zona" numFmtId="0" level="1">
      <sharedItems count="9">
        <s v="1"/>
        <s v="2"/>
        <s v="3"/>
        <s v="4"/>
        <s v="5"/>
        <s v="6"/>
        <s v="7"/>
        <s v="8"/>
        <s v="9"/>
      </sharedItems>
    </cacheField>
  </cacheFields>
  <cacheHierarchies count="37">
    <cacheHierarchy uniqueName="[Rango].[Zona]" caption="Zona" attribute="1" defaultMemberUniqueName="[Rango].[Zona].[All]" allUniqueName="[Rango].[Zona].[All]" dimensionUniqueName="[Rango]" displayFolder="" count="2" memberValueDatatype="130" unbalanced="0">
      <fieldsUsage count="2">
        <fieldUsage x="-1"/>
        <fieldUsage x="2"/>
      </fieldsUsage>
    </cacheHierarchy>
    <cacheHierarchy uniqueName="[Rango].[Cod_provincia]" caption="Cod_provincia" attribute="1" defaultMemberUniqueName="[Rango].[Cod_provincia].[All]" allUniqueName="[Rango].[Cod_provincia].[All]" dimensionUniqueName="[Rango]" displayFolder="" count="0" memberValueDatatype="20" unbalanced="0"/>
    <cacheHierarchy uniqueName="[Rango].[Provincias]" caption="Provincias" attribute="1" defaultMemberUniqueName="[Rango].[Provincias].[All]" allUniqueName="[Rango].[Provincias].[All]" dimensionUniqueName="[Rango]" displayFolder="" count="0" memberValueDatatype="130" unbalanced="0"/>
    <cacheHierarchy uniqueName="[Rango].[Cod_cantón]" caption="Cod_cantón" attribute="1" defaultMemberUniqueName="[Rango].[Cod_cantón].[All]" allUniqueName="[Rango].[Cod_cantón].[All]" dimensionUniqueName="[Rango]" displayFolder="" count="0" memberValueDatatype="20" unbalanced="0"/>
    <cacheHierarchy uniqueName="[Rango].[Cantón]" caption="Cantón" attribute="1" defaultMemberUniqueName="[Rango].[Cantón].[All]" allUniqueName="[Rango].[Cantón].[All]" dimensionUniqueName="[Rango]" displayFolder="" count="0" memberValueDatatype="130" unbalanced="0"/>
    <cacheHierarchy uniqueName="[Rango].[Valor]" caption="Valor" attribute="1" defaultMemberUniqueName="[Rango].[Valor].[All]" allUniqueName="[Rango].[Valor].[All]" dimensionUniqueName="[Rango]" displayFolder="" count="0" memberValueDatatype="20" unbalanced="0"/>
    <cacheHierarchy uniqueName="[Rango].[Calif.]" caption="Calif." attribute="1" defaultMemberUniqueName="[Rango].[Calif.].[All]" allUniqueName="[Rango].[Calif.].[All]" dimensionUniqueName="[Rango]" displayFolder="" count="0" memberValueDatatype="130" unbalanced="0"/>
    <cacheHierarchy uniqueName="[Rango].[Pond.]" caption="Pond." attribute="1" defaultMemberUniqueName="[Rango].[Pond.].[All]" allUniqueName="[Rango].[Pond.].[All]" dimensionUniqueName="[Rango]" displayFolder="" count="0" memberValueDatatype="5" unbalanced="0"/>
    <cacheHierarchy uniqueName="[Rango].[Valor 2]" caption="Valor 2" attribute="1" defaultMemberUniqueName="[Rango].[Valor 2].[All]" allUniqueName="[Rango].[Valor 2].[All]" dimensionUniqueName="[Rango]" displayFolder="" count="0" memberValueDatatype="20" unbalanced="0"/>
    <cacheHierarchy uniqueName="[Rango].[Calif. 2]" caption="Calif. 2" attribute="1" defaultMemberUniqueName="[Rango].[Calif. 2].[All]" allUniqueName="[Rango].[Calif. 2].[All]" dimensionUniqueName="[Rango]" displayFolder="" count="0" memberValueDatatype="130" unbalanced="0"/>
    <cacheHierarchy uniqueName="[Rango].[Pond. 2]" caption="Pond. 2" attribute="1" defaultMemberUniqueName="[Rango].[Pond. 2].[All]" allUniqueName="[Rango].[Pond. 2].[All]" dimensionUniqueName="[Rango]" displayFolder="" count="0" memberValueDatatype="5" unbalanced="0"/>
    <cacheHierarchy uniqueName="[Rango].[Valor 3]" caption="Valor 3" attribute="1" defaultMemberUniqueName="[Rango].[Valor 3].[All]" allUniqueName="[Rango].[Valor 3].[All]" dimensionUniqueName="[Rango]" displayFolder="" count="0" memberValueDatatype="20" unbalanced="0"/>
    <cacheHierarchy uniqueName="[Rango].[Calif. 3]" caption="Calif. 3" attribute="1" defaultMemberUniqueName="[Rango].[Calif. 3].[All]" allUniqueName="[Rango].[Calif. 3].[All]" dimensionUniqueName="[Rango]" displayFolder="" count="0" memberValueDatatype="130" unbalanced="0"/>
    <cacheHierarchy uniqueName="[Rango].[Pond. 3]" caption="Pond. 3" attribute="1" defaultMemberUniqueName="[Rango].[Pond. 3].[All]" allUniqueName="[Rango].[Pond. 3].[All]" dimensionUniqueName="[Rango]" displayFolder="" count="0" memberValueDatatype="5" unbalanced="0"/>
    <cacheHierarchy uniqueName="[Rango].[Valor 4]" caption="Valor 4" attribute="1" defaultMemberUniqueName="[Rango].[Valor 4].[All]" allUniqueName="[Rango].[Valor 4].[All]" dimensionUniqueName="[Rango]" displayFolder="" count="0" memberValueDatatype="20" unbalanced="0"/>
    <cacheHierarchy uniqueName="[Rango].[Calif. 4]" caption="Calif. 4" attribute="1" defaultMemberUniqueName="[Rango].[Calif. 4].[All]" allUniqueName="[Rango].[Calif. 4].[All]" dimensionUniqueName="[Rango]" displayFolder="" count="0" memberValueDatatype="130" unbalanced="0"/>
    <cacheHierarchy uniqueName="[Rango].[Pond. 4]" caption="Pond. 4" attribute="1" defaultMemberUniqueName="[Rango].[Pond. 4].[All]" allUniqueName="[Rango].[Pond. 4].[All]" dimensionUniqueName="[Rango]" displayFolder="" count="0" memberValueDatatype="5" unbalanced="0"/>
    <cacheHierarchy uniqueName="[Rango].[Valor 5]" caption="Valor 5" attribute="1" defaultMemberUniqueName="[Rango].[Valor 5].[All]" allUniqueName="[Rango].[Valor 5].[All]" dimensionUniqueName="[Rango]" displayFolder="" count="0" memberValueDatatype="20" unbalanced="0"/>
    <cacheHierarchy uniqueName="[Rango].[Calif. 5]" caption="Calif. 5" attribute="1" defaultMemberUniqueName="[Rango].[Calif. 5].[All]" allUniqueName="[Rango].[Calif. 5].[All]" dimensionUniqueName="[Rango]" displayFolder="" count="0" memberValueDatatype="130" unbalanced="0"/>
    <cacheHierarchy uniqueName="[Rango].[Pond. 5]" caption="Pond. 5" attribute="1" defaultMemberUniqueName="[Rango].[Pond. 5].[All]" allUniqueName="[Rango].[Pond. 5].[All]" dimensionUniqueName="[Rango]" displayFolder="" count="0" memberValueDatatype="5" unbalanced="0"/>
    <cacheHierarchy uniqueName="[Rango].[Valor 6]" caption="Valor 6" attribute="1" defaultMemberUniqueName="[Rango].[Valor 6].[All]" allUniqueName="[Rango].[Valor 6].[All]" dimensionUniqueName="[Rango]" displayFolder="" count="0" memberValueDatatype="20" unbalanced="0"/>
    <cacheHierarchy uniqueName="[Rango].[Calif. 6]" caption="Calif. 6" attribute="1" defaultMemberUniqueName="[Rango].[Calif. 6].[All]" allUniqueName="[Rango].[Calif. 6].[All]" dimensionUniqueName="[Rango]" displayFolder="" count="0" memberValueDatatype="130" unbalanced="0"/>
    <cacheHierarchy uniqueName="[Rango].[Pond. 6]" caption="Pond. 6" attribute="1" defaultMemberUniqueName="[Rango].[Pond. 6].[All]" allUniqueName="[Rango].[Pond. 6].[All]" dimensionUniqueName="[Rango]" displayFolder="" count="0" memberValueDatatype="5" unbalanced="0"/>
    <cacheHierarchy uniqueName="[Rango].[Suma de Variables]" caption="Suma de Variables" attribute="1" defaultMemberUniqueName="[Rango].[Suma de Variables].[All]" allUniqueName="[Rango].[Suma de Variables].[All]" dimensionUniqueName="[Rango]" displayFolder="" count="0" memberValueDatatype="5" unbalanced="0"/>
    <cacheHierarchy uniqueName="[Rango].[100%]" caption="100%" attribute="1" defaultMemberUniqueName="[Rango].[100%].[All]" allUniqueName="[Rango].[100%].[All]" dimensionUniqueName="[Rango]" displayFolder="" count="0" memberValueDatatype="130" unbalanced="0"/>
    <cacheHierarchy uniqueName="[Rango].[COORD_X]" caption="COORD_X" attribute="1" defaultMemberUniqueName="[Rango].[COORD_X].[All]" allUniqueName="[Rango].[COORD_X].[All]" dimensionUniqueName="[Rango]" displayFolder="" count="0" memberValueDatatype="130" unbalanced="0"/>
    <cacheHierarchy uniqueName="[Rango].[CORRD_Y]" caption="CORRD_Y" attribute="1" defaultMemberUniqueName="[Rango].[CORRD_Y].[All]" allUniqueName="[Rango].[CORRD_Y].[All]" dimensionUniqueName="[Rango]" displayFolder="" count="0" memberValueDatatype="130" unbalanced="0"/>
    <cacheHierarchy uniqueName="[Rango].[OFICINA_CERCANA]" caption="OFICINA_CERCANA" attribute="1" defaultMemberUniqueName="[Rango].[OFICINA_CERCANA].[All]" allUniqueName="[Rango].[OFICINA_CERCANA].[All]" dimensionUniqueName="[Rango]" displayFolder="" count="0" memberValueDatatype="130" unbalanced="0"/>
    <cacheHierarchy uniqueName="[Rango].[COD_OT]" caption="COD_OT" attribute="1" defaultMemberUniqueName="[Rango].[COD_OT].[All]" allUniqueName="[Rango].[COD_OT].[All]" dimensionUniqueName="[Rango]" displayFolder="" count="0" memberValueDatatype="130" unbalanced="0"/>
    <cacheHierarchy uniqueName="[Rango].[DISTRITOS_ADMINISTRATIVO]" caption="DISTRITOS_ADMINISTRATIVO" attribute="1" defaultMemberUniqueName="[Rango].[DISTRITOS_ADMINISTRATIVO].[All]" allUniqueName="[Rango].[DISTRITOS_ADMINISTRATIVO].[All]" dimensionUniqueName="[Rango]" displayFolder="" count="0" memberValueDatatype="130" unbalanced="0"/>
    <cacheHierarchy uniqueName="[Rango].[CO_D]" caption="CO_D" attribute="1" defaultMemberUniqueName="[Rango].[CO_D].[All]" allUniqueName="[Rango].[CO_D].[All]" dimensionUniqueName="[Rango]" displayFolder="" count="0" memberValueDatatype="130" unbalanced="0"/>
    <cacheHierarchy uniqueName="[Rango].[Observación]" caption="Observación" attribute="1" defaultMemberUniqueName="[Rango].[Observación].[All]" allUniqueName="[Rango].[Observación].[All]" dimensionUniqueName="[Rango]" displayFolder="" count="0" memberValueDatatype="130" unbalanced="0"/>
    <cacheHierarchy uniqueName="[Rango].[VALIDACIÓN_PORECENCIA]" caption="VALIDACIÓN_PORECENCIA" attribute="1" defaultMemberUniqueName="[Rango].[VALIDACIÓN_PORECENCIA].[All]" allUniqueName="[Rango].[VALIDACIÓN_PORECENCIA].[All]" dimensionUniqueName="[Rango]" displayFolder="" count="2" memberValueDatatype="130" unbalanced="0">
      <fieldsUsage count="2">
        <fieldUsage x="-1"/>
        <fieldUsage x="0"/>
      </fieldsUsage>
    </cacheHierarchy>
    <cacheHierarchy uniqueName="[Measures].[__XL_Count Rango]" caption="__XL_Count Rango" measure="1" displayFolder="" measureGroup="Rango" count="0" hidden="1"/>
    <cacheHierarchy uniqueName="[Measures].[__No measures defined]" caption="__No measures defined" measure="1" displayFolder="" count="0" hidden="1"/>
    <cacheHierarchy uniqueName="[Measures].[Recuento de VALIDACIÓN_PORECENCIA]" caption="Recuento de VALIDACIÓN_PORECENCIA" measure="1" displayFolder="" measureGroup="Rango" count="0" hidden="1">
      <extLst>
        <ext xmlns:x15="http://schemas.microsoft.com/office/spreadsheetml/2010/11/main" uri="{B97F6D7D-B522-45F9-BDA1-12C45D357490}">
          <x15:cacheHierarchy aggregatedColumn="32"/>
        </ext>
      </extLst>
    </cacheHierarchy>
    <cacheHierarchy uniqueName="[Measures].[Recuento de Cantón]" caption="Recuento de Cantón" measure="1" displayFolder="" measureGroup="Rango" count="0" oneField="1" hidden="1">
      <fieldsUsage count="1">
        <fieldUsage x="1"/>
      </fieldsUsage>
      <extLst>
        <ext xmlns:x15="http://schemas.microsoft.com/office/spreadsheetml/2010/11/main" uri="{B97F6D7D-B522-45F9-BDA1-12C45D357490}">
          <x15:cacheHierarchy aggregatedColumn="4"/>
        </ext>
      </extLst>
    </cacheHierarchy>
  </cacheHierarchies>
  <kpis count="0"/>
  <dimensions count="2">
    <dimension measure="1" name="Measures" uniqueName="[Measures]" caption="Measures"/>
    <dimension name="Rango" uniqueName="[Rango]" caption="Rango"/>
  </dimensions>
  <measureGroups count="1">
    <measureGroup name="Rango" caption="Rango"/>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E14" firstHeaderRow="1" firstDataRow="2" firstDataCol="1"/>
  <pivotFields count="3">
    <pivotField axis="axisCol" allDrilled="1" subtotalTop="0" showAll="0" defaultSubtotal="0" defaultAttributeDrillState="1">
      <items count="3">
        <item s="1" x="0"/>
        <item s="1" x="1"/>
        <item s="1" x="2"/>
      </items>
    </pivotField>
    <pivotField dataField="1" subtotalTop="0" showAll="0" defaultSubtotal="0"/>
    <pivotField axis="axisRow" allDrilled="1" subtotalTop="0" showAll="0" dataSourceSort="1" defaultSubtotal="0" defaultAttributeDrillState="1">
      <items count="9">
        <item x="0"/>
        <item x="1"/>
        <item x="2"/>
        <item x="3"/>
        <item x="4"/>
        <item x="5"/>
        <item x="6"/>
        <item x="7"/>
        <item x="8"/>
      </items>
    </pivotField>
  </pivotFields>
  <rowFields count="1">
    <field x="2"/>
  </rowFields>
  <rowItems count="10">
    <i>
      <x/>
    </i>
    <i>
      <x v="1"/>
    </i>
    <i>
      <x v="2"/>
    </i>
    <i>
      <x v="3"/>
    </i>
    <i>
      <x v="4"/>
    </i>
    <i>
      <x v="5"/>
    </i>
    <i>
      <x v="6"/>
    </i>
    <i>
      <x v="7"/>
    </i>
    <i>
      <x v="8"/>
    </i>
    <i t="grand">
      <x/>
    </i>
  </rowItems>
  <colFields count="1">
    <field x="0"/>
  </colFields>
  <colItems count="4">
    <i>
      <x/>
    </i>
    <i>
      <x v="1"/>
    </i>
    <i>
      <x v="2"/>
    </i>
    <i t="grand">
      <x/>
    </i>
  </colItems>
  <dataFields count="1">
    <dataField name="Recuento de Cantón" fld="1" subtotal="count" baseField="0" baseItem="0"/>
  </dataFields>
  <pivotHierarchies count="37">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pivotHierarchies>
  <pivotTableStyleInfo name="PivotStyleLight16" showRowHeaders="1" showColHeaders="1" showRowStripes="0" showColStripes="0" showLastColumn="1"/>
  <rowHierarchiesUsage count="1">
    <rowHierarchyUsage hierarchyUsage="0"/>
  </rowHierarchiesUsage>
  <colHierarchiesUsage count="1">
    <colHierarchyUsage hierarchyUsage="3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Criterios_Distritos!$A$6:$AG$230">
        <x15:activeTabTopLevelEntity name="[Rango]"/>
      </x15:pivotTableUISettings>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2:AG251"/>
  <sheetViews>
    <sheetView showGridLines="0" tabSelected="1" topLeftCell="L1" zoomScale="90" zoomScaleNormal="90" workbookViewId="0">
      <selection activeCell="AH4" sqref="AH4"/>
    </sheetView>
  </sheetViews>
  <sheetFormatPr baseColWidth="10" defaultColWidth="11.42578125" defaultRowHeight="12.75" x14ac:dyDescent="0.25"/>
  <cols>
    <col min="1" max="1" width="7" style="10" customWidth="1"/>
    <col min="2" max="2" width="7" style="10" hidden="1" customWidth="1"/>
    <col min="3" max="3" width="29.140625" style="10" customWidth="1"/>
    <col min="4" max="4" width="12" style="12" customWidth="1"/>
    <col min="5" max="5" width="35.42578125" style="10" customWidth="1"/>
    <col min="6" max="8" width="7.85546875" style="11" customWidth="1"/>
    <col min="9" max="11" width="7.85546875" style="10" customWidth="1"/>
    <col min="12" max="12" width="7.85546875" style="13" customWidth="1"/>
    <col min="13" max="14" width="7.85546875" style="10" customWidth="1"/>
    <col min="15" max="15" width="7.85546875" style="14" customWidth="1"/>
    <col min="16" max="16" width="7.85546875" style="10" customWidth="1"/>
    <col min="17" max="17" width="10.7109375" style="10" customWidth="1"/>
    <col min="18" max="23" width="7.85546875" style="10" customWidth="1"/>
    <col min="24" max="24" width="11.7109375" style="10" customWidth="1"/>
    <col min="25" max="25" width="18.5703125" style="10" customWidth="1"/>
    <col min="26" max="27" width="12.28515625" style="69" hidden="1" customWidth="1"/>
    <col min="28" max="28" width="15.140625" style="69" hidden="1" customWidth="1"/>
    <col min="29" max="31" width="12.28515625" style="69" hidden="1" customWidth="1"/>
    <col min="32" max="32" width="96.140625" style="10" customWidth="1"/>
    <col min="33" max="33" width="10" style="10" customWidth="1"/>
    <col min="34" max="16384" width="11.42578125" style="10"/>
  </cols>
  <sheetData>
    <row r="2" spans="1:33" x14ac:dyDescent="0.25">
      <c r="C2" s="99" t="s">
        <v>0</v>
      </c>
      <c r="D2" s="100"/>
      <c r="E2" s="99"/>
      <c r="F2" s="99"/>
      <c r="G2" s="99"/>
      <c r="H2" s="99"/>
      <c r="I2" s="99"/>
      <c r="J2" s="99"/>
      <c r="K2" s="99"/>
      <c r="L2" s="99"/>
      <c r="M2" s="99"/>
      <c r="N2" s="99"/>
      <c r="O2" s="99"/>
      <c r="P2" s="99"/>
      <c r="Q2" s="99"/>
      <c r="R2" s="99"/>
      <c r="S2" s="99"/>
      <c r="T2" s="99"/>
      <c r="U2" s="99"/>
      <c r="V2" s="99"/>
      <c r="W2" s="99"/>
    </row>
    <row r="3" spans="1:33" x14ac:dyDescent="0.25">
      <c r="AA3" s="78">
        <f>SQRT((Z34-Z33)^2+(AA34-AA33)^2)</f>
        <v>9306.6457541894451</v>
      </c>
    </row>
    <row r="4" spans="1:33" s="16" customFormat="1" ht="141" customHeight="1" x14ac:dyDescent="0.25">
      <c r="A4" s="93" t="s">
        <v>1</v>
      </c>
      <c r="B4" s="93" t="s">
        <v>385</v>
      </c>
      <c r="C4" s="93" t="s">
        <v>2</v>
      </c>
      <c r="D4" s="95" t="s">
        <v>384</v>
      </c>
      <c r="E4" s="93" t="s">
        <v>3</v>
      </c>
      <c r="F4" s="108" t="s">
        <v>1741</v>
      </c>
      <c r="G4" s="108"/>
      <c r="H4" s="108"/>
      <c r="I4" s="109" t="s">
        <v>1742</v>
      </c>
      <c r="J4" s="109"/>
      <c r="K4" s="109"/>
      <c r="L4" s="110" t="s">
        <v>1743</v>
      </c>
      <c r="M4" s="110"/>
      <c r="N4" s="110"/>
      <c r="O4" s="111" t="s">
        <v>1744</v>
      </c>
      <c r="P4" s="111"/>
      <c r="Q4" s="111"/>
      <c r="R4" s="104" t="s">
        <v>1745</v>
      </c>
      <c r="S4" s="104"/>
      <c r="T4" s="104"/>
      <c r="U4" s="104" t="s">
        <v>1746</v>
      </c>
      <c r="V4" s="104"/>
      <c r="W4" s="104"/>
      <c r="X4" s="97" t="s">
        <v>4</v>
      </c>
      <c r="Y4" s="90" t="s">
        <v>1692</v>
      </c>
      <c r="Z4" s="15"/>
      <c r="AA4" s="15"/>
      <c r="AB4" s="15"/>
      <c r="AC4" s="15"/>
      <c r="AD4" s="15"/>
      <c r="AE4" s="15"/>
      <c r="AF4" s="92" t="s">
        <v>1670</v>
      </c>
      <c r="AG4" s="80" t="s">
        <v>1782</v>
      </c>
    </row>
    <row r="5" spans="1:33" x14ac:dyDescent="0.25">
      <c r="A5" s="93"/>
      <c r="B5" s="93"/>
      <c r="C5" s="93"/>
      <c r="D5" s="95"/>
      <c r="E5" s="93"/>
      <c r="F5" s="112">
        <v>0.3</v>
      </c>
      <c r="G5" s="112"/>
      <c r="H5" s="112"/>
      <c r="I5" s="113">
        <v>0.3</v>
      </c>
      <c r="J5" s="113"/>
      <c r="K5" s="113"/>
      <c r="L5" s="114">
        <v>0.15</v>
      </c>
      <c r="M5" s="114"/>
      <c r="N5" s="114"/>
      <c r="O5" s="115">
        <v>0.15</v>
      </c>
      <c r="P5" s="115"/>
      <c r="Q5" s="115"/>
      <c r="R5" s="105">
        <v>0.08</v>
      </c>
      <c r="S5" s="105"/>
      <c r="T5" s="105"/>
      <c r="U5" s="105">
        <v>0.02</v>
      </c>
      <c r="V5" s="105"/>
      <c r="W5" s="105"/>
      <c r="X5" s="97"/>
      <c r="Y5" s="90"/>
      <c r="Z5" s="79" t="s">
        <v>1667</v>
      </c>
      <c r="AA5" s="79"/>
      <c r="AB5" s="70"/>
      <c r="AC5" s="70"/>
      <c r="AD5" s="70"/>
      <c r="AE5" s="70"/>
      <c r="AF5" s="92"/>
    </row>
    <row r="6" spans="1:33" x14ac:dyDescent="0.25">
      <c r="A6" s="94"/>
      <c r="B6" s="94"/>
      <c r="C6" s="94"/>
      <c r="D6" s="96"/>
      <c r="E6" s="94"/>
      <c r="F6" s="17" t="s">
        <v>5</v>
      </c>
      <c r="G6" s="17" t="s">
        <v>6</v>
      </c>
      <c r="H6" s="17" t="s">
        <v>7</v>
      </c>
      <c r="I6" s="18" t="s">
        <v>5</v>
      </c>
      <c r="J6" s="18" t="s">
        <v>6</v>
      </c>
      <c r="K6" s="18" t="s">
        <v>7</v>
      </c>
      <c r="L6" s="19" t="s">
        <v>5</v>
      </c>
      <c r="M6" s="20" t="s">
        <v>6</v>
      </c>
      <c r="N6" s="20" t="s">
        <v>7</v>
      </c>
      <c r="O6" s="21" t="s">
        <v>5</v>
      </c>
      <c r="P6" s="22" t="s">
        <v>6</v>
      </c>
      <c r="Q6" s="22" t="s">
        <v>7</v>
      </c>
      <c r="R6" s="23" t="s">
        <v>5</v>
      </c>
      <c r="S6" s="23" t="s">
        <v>6</v>
      </c>
      <c r="T6" s="23" t="s">
        <v>7</v>
      </c>
      <c r="U6" s="23" t="s">
        <v>5</v>
      </c>
      <c r="V6" s="23" t="s">
        <v>6</v>
      </c>
      <c r="W6" s="23" t="s">
        <v>7</v>
      </c>
      <c r="X6" s="98"/>
      <c r="Y6" s="91"/>
      <c r="Z6" s="69" t="s">
        <v>386</v>
      </c>
      <c r="AA6" s="69" t="s">
        <v>387</v>
      </c>
      <c r="AB6" s="69" t="s">
        <v>1665</v>
      </c>
      <c r="AC6" s="69" t="s">
        <v>1668</v>
      </c>
      <c r="AD6" s="69" t="s">
        <v>1666</v>
      </c>
      <c r="AE6" s="69" t="s">
        <v>1669</v>
      </c>
      <c r="AF6" s="92"/>
    </row>
    <row r="7" spans="1:33" s="42" customFormat="1" ht="78" customHeight="1" x14ac:dyDescent="0.25">
      <c r="A7" s="66">
        <v>1</v>
      </c>
      <c r="B7" s="66">
        <v>4</v>
      </c>
      <c r="C7" s="66" t="s">
        <v>15</v>
      </c>
      <c r="D7" s="67">
        <v>401</v>
      </c>
      <c r="E7" s="76" t="s">
        <v>16</v>
      </c>
      <c r="F7" s="24">
        <v>7914</v>
      </c>
      <c r="G7" s="24" t="str">
        <f t="shared" ref="G7:G70" si="0">IF(F7&gt;$F$236,"3",IF(F7&gt;$F$235,"2",IF(F7&gt;=$F$234,"1",0)))</f>
        <v>2</v>
      </c>
      <c r="H7" s="25">
        <f t="shared" ref="H7" si="1">+($F$5/3)*G7</f>
        <v>0.19999999999999998</v>
      </c>
      <c r="I7" s="26">
        <v>15</v>
      </c>
      <c r="J7" s="27" t="str">
        <f t="shared" ref="J7:J70" si="2">IF(I7&gt;$I$236,"3",IF(I7&gt;$I$235,"2",IF(I7&gt;=$I$234,"1",0)))</f>
        <v>1</v>
      </c>
      <c r="K7" s="28">
        <f t="shared" ref="K7" si="3">($I$5/3)*J7</f>
        <v>9.9999999999999992E-2</v>
      </c>
      <c r="L7" s="29">
        <v>753</v>
      </c>
      <c r="M7" s="30" t="str">
        <f t="shared" ref="M7:M70" si="4">IF(L7&gt;$L$236,"3",IF(L7&gt;$L$235,"2",IF(L7&gt;=$L$234,"1",0)))</f>
        <v>3</v>
      </c>
      <c r="N7" s="31">
        <f t="shared" ref="N7:N70" si="5">+($L$5/3)*M7</f>
        <v>0.15</v>
      </c>
      <c r="O7" s="32">
        <v>36</v>
      </c>
      <c r="P7" s="33" t="str">
        <f t="shared" ref="P7:P70" si="6">IF(O7&gt;$O$236,"3",IF(O7&gt;$O$235,"2",IF(O7&gt;=$O$234,"1",0)))</f>
        <v>3</v>
      </c>
      <c r="Q7" s="34">
        <f t="shared" ref="Q7" si="7">+($O$5/3)*P7</f>
        <v>0.15</v>
      </c>
      <c r="R7" s="35">
        <f>+VLOOKUP(E7,'[1]% DESCOMP_MATRICULA'!$B$4:$D$101,2,FALSE)</f>
        <v>37</v>
      </c>
      <c r="S7" s="35" t="str">
        <f t="shared" ref="S7:S70" si="8">IF(R7&gt;$R$236,"3",IF(R7&gt;$R$235,"2",IF(R7&gt;=$R$234,"1",0)))</f>
        <v>3</v>
      </c>
      <c r="T7" s="36">
        <f t="shared" ref="T7" si="9">+($R$5/3)*S7</f>
        <v>0.08</v>
      </c>
      <c r="U7" s="35">
        <f>+VLOOKUP(E7,'[1]% DESCOMP_MATRICULA'!$B$4:$D$101,3,FALSE)</f>
        <v>42</v>
      </c>
      <c r="V7" s="35" t="str">
        <f t="shared" ref="V7:V70" si="10">IF(U7&gt;$U$236,"3",IF(U7&gt;$U$235,"2",IF(U7&gt;=$U$234,"1",0)))</f>
        <v>3</v>
      </c>
      <c r="W7" s="36">
        <f t="shared" ref="W7" si="11">+($U$5/3)*V7</f>
        <v>0.02</v>
      </c>
      <c r="X7" s="37">
        <f t="shared" ref="X7:X70" si="12">K7+H7+W7+N7+Q7+T7</f>
        <v>0.7</v>
      </c>
      <c r="Y7" s="73" t="str">
        <f>IF(X7&gt;=0.75,"Distrito",IF(X7&gt;=0.6,"Oficina Tecnica",IF(X7&gt;=0,"Sin Presencia",0)))</f>
        <v>Oficina Tecnica</v>
      </c>
      <c r="Z7" s="38">
        <v>865030.3027</v>
      </c>
      <c r="AA7" s="40">
        <v>10089584.160399999</v>
      </c>
      <c r="AB7" s="40" t="s">
        <v>16</v>
      </c>
      <c r="AC7" s="39" t="s">
        <v>1695</v>
      </c>
      <c r="AD7" s="40" t="s">
        <v>9</v>
      </c>
      <c r="AE7" s="40" t="s">
        <v>10</v>
      </c>
      <c r="AF7" s="72" t="s">
        <v>1747</v>
      </c>
      <c r="AG7" s="85" t="s">
        <v>1716</v>
      </c>
    </row>
    <row r="8" spans="1:33" s="43" customFormat="1" ht="66" customHeight="1" x14ac:dyDescent="0.2">
      <c r="A8" s="66">
        <v>1</v>
      </c>
      <c r="B8" s="66">
        <v>4</v>
      </c>
      <c r="C8" s="66" t="s">
        <v>15</v>
      </c>
      <c r="D8" s="67">
        <v>401</v>
      </c>
      <c r="E8" s="66" t="s">
        <v>235</v>
      </c>
      <c r="F8" s="24">
        <v>253</v>
      </c>
      <c r="G8" s="24" t="str">
        <f t="shared" si="0"/>
        <v>1</v>
      </c>
      <c r="H8" s="25">
        <f>+($F$5/3)*G8</f>
        <v>9.9999999999999992E-2</v>
      </c>
      <c r="I8" s="26">
        <v>0</v>
      </c>
      <c r="J8" s="27" t="str">
        <f t="shared" si="2"/>
        <v>1</v>
      </c>
      <c r="K8" s="28">
        <f>($I$5/3)*J8</f>
        <v>9.9999999999999992E-2</v>
      </c>
      <c r="L8" s="29">
        <v>0</v>
      </c>
      <c r="M8" s="30" t="str">
        <f t="shared" si="4"/>
        <v>1</v>
      </c>
      <c r="N8" s="31">
        <f t="shared" si="5"/>
        <v>4.9999999999999996E-2</v>
      </c>
      <c r="O8" s="32">
        <v>0</v>
      </c>
      <c r="P8" s="33" t="str">
        <f t="shared" si="6"/>
        <v>1</v>
      </c>
      <c r="Q8" s="34">
        <f>+($O$5/3)*P8</f>
        <v>4.9999999999999996E-2</v>
      </c>
      <c r="R8" s="35">
        <v>0</v>
      </c>
      <c r="S8" s="35" t="str">
        <f t="shared" si="8"/>
        <v>1</v>
      </c>
      <c r="T8" s="36">
        <f>+($R$5/3)*S8</f>
        <v>2.6666666666666668E-2</v>
      </c>
      <c r="U8" s="35">
        <v>0</v>
      </c>
      <c r="V8" s="35" t="str">
        <f t="shared" si="10"/>
        <v>1</v>
      </c>
      <c r="W8" s="36">
        <f>+($U$5/3)*V8</f>
        <v>6.6666666666666671E-3</v>
      </c>
      <c r="X8" s="37">
        <f t="shared" si="12"/>
        <v>0.33333333333333331</v>
      </c>
      <c r="Y8" s="73" t="str">
        <f t="shared" ref="Y8:Y71" si="13">IF(X8&gt;=0.75,"Distrito",IF(X8&gt;=0.6,"Oficina Tecnica",IF(X8&gt;=0,"Sin Presencia",0)))</f>
        <v>Sin Presencia</v>
      </c>
      <c r="Z8" s="40">
        <v>864488.50820000004</v>
      </c>
      <c r="AA8" s="40">
        <v>10069523.0561</v>
      </c>
      <c r="AB8" s="40"/>
      <c r="AC8" s="40"/>
      <c r="AD8" s="40"/>
      <c r="AE8" s="40"/>
      <c r="AF8" s="75" t="s">
        <v>1734</v>
      </c>
    </row>
    <row r="9" spans="1:33" s="43" customFormat="1" ht="66" customHeight="1" x14ac:dyDescent="0.2">
      <c r="A9" s="66">
        <v>1</v>
      </c>
      <c r="B9" s="66">
        <v>4</v>
      </c>
      <c r="C9" s="66" t="s">
        <v>15</v>
      </c>
      <c r="D9" s="67">
        <v>402</v>
      </c>
      <c r="E9" s="66" t="s">
        <v>116</v>
      </c>
      <c r="F9" s="24">
        <v>2714</v>
      </c>
      <c r="G9" s="24" t="str">
        <f t="shared" si="0"/>
        <v>2</v>
      </c>
      <c r="H9" s="25">
        <f t="shared" ref="H9:H71" si="14">+($F$5/3)*G9</f>
        <v>0.19999999999999998</v>
      </c>
      <c r="I9" s="26">
        <v>1</v>
      </c>
      <c r="J9" s="27" t="str">
        <f t="shared" si="2"/>
        <v>1</v>
      </c>
      <c r="K9" s="28">
        <f t="shared" ref="K9:K71" si="15">($I$5/3)*J9</f>
        <v>9.9999999999999992E-2</v>
      </c>
      <c r="L9" s="29">
        <v>406</v>
      </c>
      <c r="M9" s="30" t="str">
        <f t="shared" si="4"/>
        <v>2</v>
      </c>
      <c r="N9" s="31">
        <f t="shared" si="5"/>
        <v>9.9999999999999992E-2</v>
      </c>
      <c r="O9" s="32">
        <v>6</v>
      </c>
      <c r="P9" s="33" t="str">
        <f t="shared" si="6"/>
        <v>2</v>
      </c>
      <c r="Q9" s="34">
        <f t="shared" ref="Q9:Q71" si="16">+($O$5/3)*P9</f>
        <v>9.9999999999999992E-2</v>
      </c>
      <c r="R9" s="35">
        <f>+VLOOKUP(E9,'[1]% DESCOMP_MATRICULA'!$B$4:$D$101,2,FALSE)</f>
        <v>28</v>
      </c>
      <c r="S9" s="35" t="str">
        <f t="shared" si="8"/>
        <v>3</v>
      </c>
      <c r="T9" s="36">
        <f t="shared" ref="T9:T71" si="17">+($R$5/3)*S9</f>
        <v>0.08</v>
      </c>
      <c r="U9" s="35">
        <f>+VLOOKUP(E9,'[1]% DESCOMP_MATRICULA'!$B$4:$D$101,3,FALSE)</f>
        <v>29</v>
      </c>
      <c r="V9" s="35" t="str">
        <f t="shared" si="10"/>
        <v>3</v>
      </c>
      <c r="W9" s="36">
        <f t="shared" ref="W9:W71" si="18">+($U$5/3)*V9</f>
        <v>0.02</v>
      </c>
      <c r="X9" s="37">
        <f t="shared" si="12"/>
        <v>0.6</v>
      </c>
      <c r="Y9" s="73" t="str">
        <f t="shared" si="13"/>
        <v>Oficina Tecnica</v>
      </c>
      <c r="Z9" s="40">
        <v>844608.03350000002</v>
      </c>
      <c r="AA9" s="40">
        <v>10055788.1918</v>
      </c>
      <c r="AB9" s="40" t="s">
        <v>16</v>
      </c>
      <c r="AC9" s="40"/>
      <c r="AD9" s="40" t="s">
        <v>9</v>
      </c>
      <c r="AE9" s="40" t="s">
        <v>10</v>
      </c>
      <c r="AF9" s="75" t="s">
        <v>1694</v>
      </c>
    </row>
    <row r="10" spans="1:33" s="43" customFormat="1" ht="66" customHeight="1" x14ac:dyDescent="0.2">
      <c r="A10" s="66">
        <v>1</v>
      </c>
      <c r="B10" s="66">
        <v>4</v>
      </c>
      <c r="C10" s="66" t="s">
        <v>15</v>
      </c>
      <c r="D10" s="67">
        <v>402</v>
      </c>
      <c r="E10" s="66" t="s">
        <v>46</v>
      </c>
      <c r="F10" s="24">
        <v>1148</v>
      </c>
      <c r="G10" s="24" t="str">
        <f t="shared" si="0"/>
        <v>1</v>
      </c>
      <c r="H10" s="25">
        <f>+($F$5/3)*G10</f>
        <v>9.9999999999999992E-2</v>
      </c>
      <c r="I10" s="26">
        <v>0</v>
      </c>
      <c r="J10" s="27" t="str">
        <f t="shared" si="2"/>
        <v>1</v>
      </c>
      <c r="K10" s="28">
        <f>($I$5/3)*J10</f>
        <v>9.9999999999999992E-2</v>
      </c>
      <c r="L10" s="29">
        <v>0</v>
      </c>
      <c r="M10" s="30" t="str">
        <f t="shared" si="4"/>
        <v>1</v>
      </c>
      <c r="N10" s="31">
        <f t="shared" si="5"/>
        <v>4.9999999999999996E-2</v>
      </c>
      <c r="O10" s="32">
        <v>0</v>
      </c>
      <c r="P10" s="33" t="str">
        <f t="shared" si="6"/>
        <v>1</v>
      </c>
      <c r="Q10" s="34">
        <f>+($O$5/3)*P10</f>
        <v>4.9999999999999996E-2</v>
      </c>
      <c r="R10" s="35">
        <v>0</v>
      </c>
      <c r="S10" s="35" t="str">
        <f t="shared" si="8"/>
        <v>1</v>
      </c>
      <c r="T10" s="36">
        <f>+($R$5/3)*S10</f>
        <v>2.6666666666666668E-2</v>
      </c>
      <c r="U10" s="35">
        <v>0</v>
      </c>
      <c r="V10" s="35" t="str">
        <f t="shared" si="10"/>
        <v>1</v>
      </c>
      <c r="W10" s="36">
        <f>+($U$5/3)*V10</f>
        <v>6.6666666666666671E-3</v>
      </c>
      <c r="X10" s="37">
        <f t="shared" si="12"/>
        <v>0.33333333333333331</v>
      </c>
      <c r="Y10" s="73" t="str">
        <f t="shared" si="13"/>
        <v>Sin Presencia</v>
      </c>
      <c r="Z10" s="40" t="e">
        <v>#N/A</v>
      </c>
      <c r="AA10" s="40" t="e">
        <v>#N/A</v>
      </c>
      <c r="AB10" s="40"/>
      <c r="AC10" s="40"/>
      <c r="AD10" s="40"/>
      <c r="AE10" s="40"/>
      <c r="AF10" s="75" t="s">
        <v>1734</v>
      </c>
    </row>
    <row r="11" spans="1:33" s="43" customFormat="1" ht="66" customHeight="1" x14ac:dyDescent="0.2">
      <c r="A11" s="66">
        <v>1</v>
      </c>
      <c r="B11" s="66">
        <v>4</v>
      </c>
      <c r="C11" s="66" t="s">
        <v>15</v>
      </c>
      <c r="D11" s="67">
        <v>403</v>
      </c>
      <c r="E11" s="66" t="s">
        <v>234</v>
      </c>
      <c r="F11" s="24">
        <v>366</v>
      </c>
      <c r="G11" s="24" t="str">
        <f t="shared" si="0"/>
        <v>1</v>
      </c>
      <c r="H11" s="25">
        <f t="shared" si="14"/>
        <v>9.9999999999999992E-2</v>
      </c>
      <c r="I11" s="26">
        <v>0</v>
      </c>
      <c r="J11" s="27" t="str">
        <f t="shared" si="2"/>
        <v>1</v>
      </c>
      <c r="K11" s="28">
        <f t="shared" si="15"/>
        <v>9.9999999999999992E-2</v>
      </c>
      <c r="L11" s="29">
        <v>0</v>
      </c>
      <c r="M11" s="30" t="str">
        <f t="shared" si="4"/>
        <v>1</v>
      </c>
      <c r="N11" s="31">
        <f t="shared" si="5"/>
        <v>4.9999999999999996E-2</v>
      </c>
      <c r="O11" s="32">
        <v>0</v>
      </c>
      <c r="P11" s="33" t="str">
        <f t="shared" si="6"/>
        <v>1</v>
      </c>
      <c r="Q11" s="34">
        <f t="shared" si="16"/>
        <v>4.9999999999999996E-2</v>
      </c>
      <c r="R11" s="35">
        <v>0</v>
      </c>
      <c r="S11" s="35" t="str">
        <f t="shared" si="8"/>
        <v>1</v>
      </c>
      <c r="T11" s="36">
        <f t="shared" si="17"/>
        <v>2.6666666666666668E-2</v>
      </c>
      <c r="U11" s="35">
        <v>0</v>
      </c>
      <c r="V11" s="35" t="str">
        <f t="shared" si="10"/>
        <v>1</v>
      </c>
      <c r="W11" s="36">
        <f t="shared" si="18"/>
        <v>6.6666666666666671E-3</v>
      </c>
      <c r="X11" s="37">
        <f t="shared" si="12"/>
        <v>0.33333333333333331</v>
      </c>
      <c r="Y11" s="73" t="str">
        <f t="shared" si="13"/>
        <v>Sin Presencia</v>
      </c>
      <c r="Z11" s="40">
        <v>806244.78</v>
      </c>
      <c r="AA11" s="40">
        <v>10023194.66</v>
      </c>
      <c r="AB11" s="40"/>
      <c r="AC11" s="40"/>
      <c r="AD11" s="40"/>
      <c r="AE11" s="40"/>
      <c r="AF11" s="75" t="s">
        <v>1734</v>
      </c>
    </row>
    <row r="12" spans="1:33" s="43" customFormat="1" ht="66" customHeight="1" x14ac:dyDescent="0.2">
      <c r="A12" s="66">
        <v>1</v>
      </c>
      <c r="B12" s="66">
        <v>4</v>
      </c>
      <c r="C12" s="66" t="s">
        <v>15</v>
      </c>
      <c r="D12" s="67">
        <v>403</v>
      </c>
      <c r="E12" s="66" t="s">
        <v>49</v>
      </c>
      <c r="F12" s="24">
        <v>4261</v>
      </c>
      <c r="G12" s="24" t="str">
        <f t="shared" si="0"/>
        <v>2</v>
      </c>
      <c r="H12" s="25">
        <f t="shared" si="14"/>
        <v>0.19999999999999998</v>
      </c>
      <c r="I12" s="26">
        <v>1</v>
      </c>
      <c r="J12" s="27" t="str">
        <f t="shared" si="2"/>
        <v>1</v>
      </c>
      <c r="K12" s="28">
        <f t="shared" si="15"/>
        <v>9.9999999999999992E-2</v>
      </c>
      <c r="L12" s="29">
        <v>281</v>
      </c>
      <c r="M12" s="30" t="str">
        <f t="shared" si="4"/>
        <v>2</v>
      </c>
      <c r="N12" s="31">
        <f t="shared" si="5"/>
        <v>9.9999999999999992E-2</v>
      </c>
      <c r="O12" s="32">
        <v>7</v>
      </c>
      <c r="P12" s="33" t="str">
        <f t="shared" si="6"/>
        <v>2</v>
      </c>
      <c r="Q12" s="34">
        <f t="shared" si="16"/>
        <v>9.9999999999999992E-2</v>
      </c>
      <c r="R12" s="35">
        <f>+VLOOKUP(E12,'[1]% DESCOMP_MATRICULA'!$B$4:$D$101,2,FALSE)</f>
        <v>14</v>
      </c>
      <c r="S12" s="35" t="str">
        <f t="shared" si="8"/>
        <v>3</v>
      </c>
      <c r="T12" s="36">
        <f t="shared" si="17"/>
        <v>0.08</v>
      </c>
      <c r="U12" s="35">
        <f>+VLOOKUP(E12,'[1]% DESCOMP_MATRICULA'!$B$4:$D$101,3,FALSE)</f>
        <v>1</v>
      </c>
      <c r="V12" s="35" t="str">
        <f t="shared" si="10"/>
        <v>1</v>
      </c>
      <c r="W12" s="36">
        <f t="shared" si="18"/>
        <v>6.6666666666666671E-3</v>
      </c>
      <c r="X12" s="37">
        <f t="shared" si="12"/>
        <v>0.58666666666666656</v>
      </c>
      <c r="Y12" s="73" t="str">
        <f t="shared" si="13"/>
        <v>Sin Presencia</v>
      </c>
      <c r="Z12" s="40">
        <v>829462.4</v>
      </c>
      <c r="AA12" s="40">
        <v>10060798.34</v>
      </c>
      <c r="AB12" s="40" t="s">
        <v>16</v>
      </c>
      <c r="AC12" s="40"/>
      <c r="AD12" s="40" t="s">
        <v>9</v>
      </c>
      <c r="AE12" s="40" t="s">
        <v>10</v>
      </c>
      <c r="AF12" s="75" t="s">
        <v>1734</v>
      </c>
    </row>
    <row r="13" spans="1:33" s="42" customFormat="1" ht="81" customHeight="1" x14ac:dyDescent="0.25">
      <c r="A13" s="66">
        <v>1</v>
      </c>
      <c r="B13" s="66">
        <v>8</v>
      </c>
      <c r="C13" s="66" t="s">
        <v>12</v>
      </c>
      <c r="D13" s="67">
        <v>801</v>
      </c>
      <c r="E13" s="66" t="s">
        <v>12</v>
      </c>
      <c r="F13" s="24">
        <v>108656</v>
      </c>
      <c r="G13" s="24" t="str">
        <f t="shared" si="0"/>
        <v>3</v>
      </c>
      <c r="H13" s="25">
        <f t="shared" si="14"/>
        <v>0.3</v>
      </c>
      <c r="I13" s="26">
        <v>3</v>
      </c>
      <c r="J13" s="27" t="str">
        <f t="shared" si="2"/>
        <v>1</v>
      </c>
      <c r="K13" s="28">
        <f t="shared" si="15"/>
        <v>9.9999999999999992E-2</v>
      </c>
      <c r="L13" s="29">
        <v>1070</v>
      </c>
      <c r="M13" s="30" t="str">
        <f t="shared" si="4"/>
        <v>3</v>
      </c>
      <c r="N13" s="31">
        <f t="shared" si="5"/>
        <v>0.15</v>
      </c>
      <c r="O13" s="32">
        <v>49</v>
      </c>
      <c r="P13" s="33" t="str">
        <f t="shared" si="6"/>
        <v>3</v>
      </c>
      <c r="Q13" s="34">
        <f t="shared" si="16"/>
        <v>0.15</v>
      </c>
      <c r="R13" s="35">
        <f>+VLOOKUP(E13,'[1]% DESCOMP_MATRICULA'!$B$4:$D$101,2,FALSE)</f>
        <v>114</v>
      </c>
      <c r="S13" s="35" t="str">
        <f t="shared" si="8"/>
        <v>3</v>
      </c>
      <c r="T13" s="36">
        <f t="shared" si="17"/>
        <v>0.08</v>
      </c>
      <c r="U13" s="35">
        <f>+VLOOKUP(E13,'[1]% DESCOMP_MATRICULA'!$B$4:$D$101,3,FALSE)</f>
        <v>2</v>
      </c>
      <c r="V13" s="35" t="str">
        <f t="shared" si="10"/>
        <v>3</v>
      </c>
      <c r="W13" s="36">
        <f t="shared" si="18"/>
        <v>0.02</v>
      </c>
      <c r="X13" s="37">
        <f t="shared" si="12"/>
        <v>0.79999999999999993</v>
      </c>
      <c r="Y13" s="73" t="str">
        <f t="shared" si="13"/>
        <v>Distrito</v>
      </c>
      <c r="Z13" s="38">
        <v>649620.15350000001</v>
      </c>
      <c r="AA13" s="40">
        <v>10106999.4241</v>
      </c>
      <c r="AB13" s="40" t="s">
        <v>12</v>
      </c>
      <c r="AC13" s="39" t="s">
        <v>1696</v>
      </c>
      <c r="AD13" s="40" t="s">
        <v>13</v>
      </c>
      <c r="AE13" s="40" t="s">
        <v>14</v>
      </c>
      <c r="AF13" s="72" t="s">
        <v>1748</v>
      </c>
      <c r="AG13" s="73"/>
    </row>
    <row r="14" spans="1:33" s="43" customFormat="1" ht="89.25" x14ac:dyDescent="0.2">
      <c r="A14" s="66">
        <v>1</v>
      </c>
      <c r="B14" s="66">
        <v>8</v>
      </c>
      <c r="C14" s="66" t="s">
        <v>12</v>
      </c>
      <c r="D14" s="68">
        <v>802</v>
      </c>
      <c r="E14" s="77" t="s">
        <v>13</v>
      </c>
      <c r="F14" s="24">
        <v>32532</v>
      </c>
      <c r="G14" s="24" t="str">
        <f t="shared" si="0"/>
        <v>3</v>
      </c>
      <c r="H14" s="25">
        <f t="shared" si="14"/>
        <v>0.3</v>
      </c>
      <c r="I14" s="26">
        <v>36</v>
      </c>
      <c r="J14" s="27" t="str">
        <f t="shared" si="2"/>
        <v>1</v>
      </c>
      <c r="K14" s="28">
        <f t="shared" si="15"/>
        <v>9.9999999999999992E-2</v>
      </c>
      <c r="L14" s="29">
        <v>3136</v>
      </c>
      <c r="M14" s="30" t="str">
        <f t="shared" si="4"/>
        <v>3</v>
      </c>
      <c r="N14" s="31">
        <f t="shared" si="5"/>
        <v>0.15</v>
      </c>
      <c r="O14" s="32">
        <v>143</v>
      </c>
      <c r="P14" s="33" t="str">
        <f t="shared" si="6"/>
        <v>3</v>
      </c>
      <c r="Q14" s="34">
        <f t="shared" si="16"/>
        <v>0.15</v>
      </c>
      <c r="R14" s="35">
        <f>+VLOOKUP(E14,'[1]% DESCOMP_MATRICULA'!$B$4:$D$101,2,FALSE)</f>
        <v>47</v>
      </c>
      <c r="S14" s="35" t="str">
        <f t="shared" si="8"/>
        <v>3</v>
      </c>
      <c r="T14" s="36">
        <f t="shared" si="17"/>
        <v>0.08</v>
      </c>
      <c r="U14" s="35">
        <f>+VLOOKUP(E14,'[1]% DESCOMP_MATRICULA'!$B$4:$D$101,3,FALSE)</f>
        <v>49</v>
      </c>
      <c r="V14" s="35" t="str">
        <f t="shared" si="10"/>
        <v>3</v>
      </c>
      <c r="W14" s="36">
        <f t="shared" si="18"/>
        <v>0.02</v>
      </c>
      <c r="X14" s="37">
        <f t="shared" si="12"/>
        <v>0.79999999999999993</v>
      </c>
      <c r="Y14" s="73" t="str">
        <f t="shared" si="13"/>
        <v>Distrito</v>
      </c>
      <c r="Z14" s="38">
        <v>629150.87190000003</v>
      </c>
      <c r="AA14" s="40">
        <v>9760392.2596000005</v>
      </c>
      <c r="AB14" s="40"/>
      <c r="AC14" s="40"/>
      <c r="AD14" s="40" t="s">
        <v>13</v>
      </c>
      <c r="AE14" s="40" t="s">
        <v>14</v>
      </c>
      <c r="AF14" s="41" t="s">
        <v>1722</v>
      </c>
      <c r="AG14" s="86" t="s">
        <v>1676</v>
      </c>
    </row>
    <row r="15" spans="1:33" s="43" customFormat="1" ht="25.5" x14ac:dyDescent="0.2">
      <c r="A15" s="66">
        <v>1</v>
      </c>
      <c r="B15" s="66">
        <v>8</v>
      </c>
      <c r="C15" s="66" t="s">
        <v>12</v>
      </c>
      <c r="D15" s="68">
        <v>803</v>
      </c>
      <c r="E15" s="66" t="s">
        <v>236</v>
      </c>
      <c r="F15" s="24">
        <v>11161</v>
      </c>
      <c r="G15" s="24" t="str">
        <f t="shared" si="0"/>
        <v>3</v>
      </c>
      <c r="H15" s="25">
        <f t="shared" si="14"/>
        <v>0.3</v>
      </c>
      <c r="I15" s="26">
        <v>5</v>
      </c>
      <c r="J15" s="27" t="str">
        <f t="shared" si="2"/>
        <v>1</v>
      </c>
      <c r="K15" s="28">
        <f t="shared" si="15"/>
        <v>9.9999999999999992E-2</v>
      </c>
      <c r="L15" s="29">
        <v>418</v>
      </c>
      <c r="M15" s="30" t="str">
        <f t="shared" si="4"/>
        <v>2</v>
      </c>
      <c r="N15" s="31">
        <f t="shared" si="5"/>
        <v>9.9999999999999992E-2</v>
      </c>
      <c r="O15" s="32">
        <v>27</v>
      </c>
      <c r="P15" s="33" t="str">
        <f t="shared" si="6"/>
        <v>2</v>
      </c>
      <c r="Q15" s="34">
        <f t="shared" si="16"/>
        <v>9.9999999999999992E-2</v>
      </c>
      <c r="R15" s="35">
        <f>+VLOOKUP(E15,'[1]% DESCOMP_MATRICULA'!$B$4:$D$101,2,FALSE)</f>
        <v>23</v>
      </c>
      <c r="S15" s="35" t="str">
        <f t="shared" si="8"/>
        <v>3</v>
      </c>
      <c r="T15" s="36">
        <f t="shared" si="17"/>
        <v>0.08</v>
      </c>
      <c r="U15" s="35">
        <f>+VLOOKUP(E15,'[1]% DESCOMP_MATRICULA'!$B$4:$D$101,3,FALSE)</f>
        <v>0</v>
      </c>
      <c r="V15" s="35" t="str">
        <f t="shared" si="10"/>
        <v>1</v>
      </c>
      <c r="W15" s="36">
        <f t="shared" si="18"/>
        <v>6.6666666666666671E-3</v>
      </c>
      <c r="X15" s="37">
        <f t="shared" si="12"/>
        <v>0.68666666666666654</v>
      </c>
      <c r="Y15" s="73" t="str">
        <f t="shared" si="13"/>
        <v>Oficina Tecnica</v>
      </c>
      <c r="Z15" s="38">
        <v>609063.42570000002</v>
      </c>
      <c r="AA15" s="40">
        <v>10067075.341800001</v>
      </c>
      <c r="AB15" s="40" t="s">
        <v>12</v>
      </c>
      <c r="AC15" s="40"/>
      <c r="AD15" s="40" t="s">
        <v>13</v>
      </c>
      <c r="AE15" s="40" t="s">
        <v>14</v>
      </c>
      <c r="AF15" s="74" t="s">
        <v>1751</v>
      </c>
    </row>
    <row r="16" spans="1:33" s="43" customFormat="1" ht="38.25" x14ac:dyDescent="0.2">
      <c r="A16" s="66">
        <v>1</v>
      </c>
      <c r="B16" s="66">
        <v>8</v>
      </c>
      <c r="C16" s="66" t="s">
        <v>12</v>
      </c>
      <c r="D16" s="68">
        <v>803</v>
      </c>
      <c r="E16" s="66" t="s">
        <v>20</v>
      </c>
      <c r="F16" s="24">
        <v>15253</v>
      </c>
      <c r="G16" s="24" t="str">
        <f t="shared" si="0"/>
        <v>3</v>
      </c>
      <c r="H16" s="25">
        <f>+($F$5/3)*G16</f>
        <v>0.3</v>
      </c>
      <c r="I16" s="26">
        <v>0</v>
      </c>
      <c r="J16" s="27" t="str">
        <f t="shared" si="2"/>
        <v>1</v>
      </c>
      <c r="K16" s="28">
        <f>($I$5/3)*J16</f>
        <v>9.9999999999999992E-2</v>
      </c>
      <c r="L16" s="29">
        <v>0</v>
      </c>
      <c r="M16" s="30" t="str">
        <f t="shared" si="4"/>
        <v>1</v>
      </c>
      <c r="N16" s="31">
        <f t="shared" si="5"/>
        <v>4.9999999999999996E-2</v>
      </c>
      <c r="O16" s="32">
        <v>0</v>
      </c>
      <c r="P16" s="33" t="str">
        <f t="shared" si="6"/>
        <v>1</v>
      </c>
      <c r="Q16" s="34">
        <f>+($O$5/3)*P16</f>
        <v>4.9999999999999996E-2</v>
      </c>
      <c r="R16" s="35">
        <v>0</v>
      </c>
      <c r="S16" s="35" t="str">
        <f t="shared" si="8"/>
        <v>1</v>
      </c>
      <c r="T16" s="36">
        <f>+($R$5/3)*S16</f>
        <v>2.6666666666666668E-2</v>
      </c>
      <c r="U16" s="35">
        <v>0</v>
      </c>
      <c r="V16" s="35" t="str">
        <f t="shared" si="10"/>
        <v>1</v>
      </c>
      <c r="W16" s="36">
        <f>+($U$5/3)*V16</f>
        <v>6.6666666666666671E-3</v>
      </c>
      <c r="X16" s="37">
        <f t="shared" si="12"/>
        <v>0.53333333333333321</v>
      </c>
      <c r="Y16" s="73" t="str">
        <f t="shared" si="13"/>
        <v>Sin Presencia</v>
      </c>
      <c r="Z16" s="38">
        <v>628046.9865</v>
      </c>
      <c r="AA16" s="40">
        <v>10095818.4405</v>
      </c>
      <c r="AB16" s="40" t="s">
        <v>12</v>
      </c>
      <c r="AC16" s="40"/>
      <c r="AD16" s="40"/>
      <c r="AE16" s="40"/>
      <c r="AF16" s="75" t="s">
        <v>1734</v>
      </c>
    </row>
    <row r="17" spans="1:33" s="43" customFormat="1" ht="25.5" x14ac:dyDescent="0.2">
      <c r="A17" s="66">
        <v>1</v>
      </c>
      <c r="B17" s="66">
        <v>8</v>
      </c>
      <c r="C17" s="66" t="s">
        <v>12</v>
      </c>
      <c r="D17" s="68">
        <v>804</v>
      </c>
      <c r="E17" s="66" t="s">
        <v>23</v>
      </c>
      <c r="F17" s="24">
        <v>37678</v>
      </c>
      <c r="G17" s="24" t="str">
        <f t="shared" si="0"/>
        <v>3</v>
      </c>
      <c r="H17" s="25">
        <f t="shared" si="14"/>
        <v>0.3</v>
      </c>
      <c r="I17" s="26">
        <v>7</v>
      </c>
      <c r="J17" s="27" t="str">
        <f t="shared" si="2"/>
        <v>1</v>
      </c>
      <c r="K17" s="28">
        <f t="shared" si="15"/>
        <v>9.9999999999999992E-2</v>
      </c>
      <c r="L17" s="29">
        <v>1275</v>
      </c>
      <c r="M17" s="30" t="str">
        <f t="shared" si="4"/>
        <v>3</v>
      </c>
      <c r="N17" s="31">
        <f t="shared" si="5"/>
        <v>0.15</v>
      </c>
      <c r="O17" s="32">
        <v>68</v>
      </c>
      <c r="P17" s="33" t="str">
        <f t="shared" si="6"/>
        <v>3</v>
      </c>
      <c r="Q17" s="34">
        <f t="shared" si="16"/>
        <v>0.15</v>
      </c>
      <c r="R17" s="35">
        <f>+VLOOKUP(E17,'[1]% DESCOMP_MATRICULA'!$B$4:$D$101,2,FALSE)</f>
        <v>19</v>
      </c>
      <c r="S17" s="35" t="str">
        <f t="shared" si="8"/>
        <v>3</v>
      </c>
      <c r="T17" s="36">
        <f t="shared" si="17"/>
        <v>0.08</v>
      </c>
      <c r="U17" s="35">
        <f>+VLOOKUP(E17,'[1]% DESCOMP_MATRICULA'!$B$4:$D$101,3,FALSE)</f>
        <v>3</v>
      </c>
      <c r="V17" s="35" t="str">
        <f t="shared" si="10"/>
        <v>3</v>
      </c>
      <c r="W17" s="36">
        <f t="shared" si="18"/>
        <v>0.02</v>
      </c>
      <c r="X17" s="37">
        <f t="shared" si="12"/>
        <v>0.79999999999999993</v>
      </c>
      <c r="Y17" s="73" t="str">
        <f t="shared" si="13"/>
        <v>Distrito</v>
      </c>
      <c r="Z17" s="38">
        <v>670100.25</v>
      </c>
      <c r="AA17" s="40">
        <v>10036086.960000001</v>
      </c>
      <c r="AB17" s="40" t="s">
        <v>12</v>
      </c>
      <c r="AC17" s="40"/>
      <c r="AD17" s="40" t="s">
        <v>13</v>
      </c>
      <c r="AE17" s="40" t="s">
        <v>14</v>
      </c>
      <c r="AF17" s="74" t="s">
        <v>1750</v>
      </c>
    </row>
    <row r="18" spans="1:33" s="42" customFormat="1" ht="25.5" x14ac:dyDescent="0.25">
      <c r="A18" s="66">
        <v>1</v>
      </c>
      <c r="B18" s="66">
        <v>8</v>
      </c>
      <c r="C18" s="66" t="s">
        <v>12</v>
      </c>
      <c r="D18" s="67">
        <v>805</v>
      </c>
      <c r="E18" s="66" t="s">
        <v>28</v>
      </c>
      <c r="F18" s="24">
        <v>33157</v>
      </c>
      <c r="G18" s="24" t="str">
        <f t="shared" si="0"/>
        <v>3</v>
      </c>
      <c r="H18" s="25">
        <f t="shared" si="14"/>
        <v>0.3</v>
      </c>
      <c r="I18" s="26">
        <v>9</v>
      </c>
      <c r="J18" s="27" t="str">
        <f t="shared" si="2"/>
        <v>1</v>
      </c>
      <c r="K18" s="28">
        <f t="shared" si="15"/>
        <v>9.9999999999999992E-2</v>
      </c>
      <c r="L18" s="29">
        <v>969</v>
      </c>
      <c r="M18" s="30" t="str">
        <f t="shared" si="4"/>
        <v>3</v>
      </c>
      <c r="N18" s="31">
        <f t="shared" si="5"/>
        <v>0.15</v>
      </c>
      <c r="O18" s="32">
        <v>68</v>
      </c>
      <c r="P18" s="33" t="str">
        <f t="shared" si="6"/>
        <v>3</v>
      </c>
      <c r="Q18" s="34">
        <f t="shared" si="16"/>
        <v>0.15</v>
      </c>
      <c r="R18" s="35">
        <f>+VLOOKUP(E18,'[1]% DESCOMP_MATRICULA'!$B$4:$D$101,2,FALSE)</f>
        <v>21</v>
      </c>
      <c r="S18" s="35" t="str">
        <f t="shared" si="8"/>
        <v>3</v>
      </c>
      <c r="T18" s="36">
        <f t="shared" si="17"/>
        <v>0.08</v>
      </c>
      <c r="U18" s="35">
        <f>+VLOOKUP(E18,'[1]% DESCOMP_MATRICULA'!$B$4:$D$101,3,FALSE)</f>
        <v>0</v>
      </c>
      <c r="V18" s="35" t="str">
        <f t="shared" si="10"/>
        <v>1</v>
      </c>
      <c r="W18" s="36">
        <f t="shared" si="18"/>
        <v>6.6666666666666671E-3</v>
      </c>
      <c r="X18" s="37">
        <f t="shared" si="12"/>
        <v>0.78666666666666663</v>
      </c>
      <c r="Y18" s="73" t="str">
        <f t="shared" si="13"/>
        <v>Distrito</v>
      </c>
      <c r="Z18" s="38">
        <v>740917.53</v>
      </c>
      <c r="AA18" s="40">
        <v>10142026.23</v>
      </c>
      <c r="AB18" s="40" t="s">
        <v>28</v>
      </c>
      <c r="AC18" s="39" t="s">
        <v>1697</v>
      </c>
      <c r="AD18" s="40" t="s">
        <v>13</v>
      </c>
      <c r="AE18" s="40" t="s">
        <v>14</v>
      </c>
      <c r="AF18" s="41" t="s">
        <v>1749</v>
      </c>
      <c r="AG18" s="65"/>
    </row>
    <row r="19" spans="1:33" s="43" customFormat="1" ht="25.5" x14ac:dyDescent="0.2">
      <c r="A19" s="66">
        <v>1</v>
      </c>
      <c r="B19" s="66">
        <v>8</v>
      </c>
      <c r="C19" s="66" t="s">
        <v>12</v>
      </c>
      <c r="D19" s="68">
        <v>806</v>
      </c>
      <c r="E19" s="66" t="s">
        <v>25</v>
      </c>
      <c r="F19" s="24">
        <v>16269</v>
      </c>
      <c r="G19" s="24" t="str">
        <f t="shared" si="0"/>
        <v>3</v>
      </c>
      <c r="H19" s="25">
        <f>+($F$5/3)*G19</f>
        <v>0.3</v>
      </c>
      <c r="I19" s="26">
        <v>2</v>
      </c>
      <c r="J19" s="27" t="str">
        <f t="shared" si="2"/>
        <v>1</v>
      </c>
      <c r="K19" s="28">
        <f>($I$5/3)*J19</f>
        <v>9.9999999999999992E-2</v>
      </c>
      <c r="L19" s="29">
        <v>128</v>
      </c>
      <c r="M19" s="30" t="str">
        <f t="shared" si="4"/>
        <v>2</v>
      </c>
      <c r="N19" s="31">
        <f t="shared" si="5"/>
        <v>9.9999999999999992E-2</v>
      </c>
      <c r="O19" s="32">
        <v>9</v>
      </c>
      <c r="P19" s="33" t="str">
        <f t="shared" si="6"/>
        <v>2</v>
      </c>
      <c r="Q19" s="34">
        <f>+($O$5/3)*P19</f>
        <v>9.9999999999999992E-2</v>
      </c>
      <c r="R19" s="35">
        <f>+VLOOKUP(E19,'[1]% DESCOMP_MATRICULA'!$B$4:$D$101,2,FALSE)</f>
        <v>0</v>
      </c>
      <c r="S19" s="35" t="str">
        <f t="shared" si="8"/>
        <v>1</v>
      </c>
      <c r="T19" s="36">
        <f>+($R$5/3)*S19</f>
        <v>2.6666666666666668E-2</v>
      </c>
      <c r="U19" s="35">
        <f>+VLOOKUP(E19,'[1]% DESCOMP_MATRICULA'!$B$4:$D$101,3,FALSE)</f>
        <v>0</v>
      </c>
      <c r="V19" s="35" t="str">
        <f t="shared" si="10"/>
        <v>1</v>
      </c>
      <c r="W19" s="36">
        <f>+($U$5/3)*V19</f>
        <v>6.6666666666666671E-3</v>
      </c>
      <c r="X19" s="37">
        <f t="shared" si="12"/>
        <v>0.63333333333333319</v>
      </c>
      <c r="Y19" s="73" t="str">
        <f t="shared" si="13"/>
        <v>Oficina Tecnica</v>
      </c>
      <c r="Z19" s="38">
        <v>676742.67</v>
      </c>
      <c r="AA19" s="40">
        <v>10118629.460000001</v>
      </c>
      <c r="AB19" s="40" t="s">
        <v>12</v>
      </c>
      <c r="AC19" s="40"/>
      <c r="AD19" s="40" t="s">
        <v>13</v>
      </c>
      <c r="AE19" s="40" t="s">
        <v>14</v>
      </c>
      <c r="AF19" s="41" t="s">
        <v>1750</v>
      </c>
    </row>
    <row r="20" spans="1:33" s="43" customFormat="1" ht="25.5" x14ac:dyDescent="0.2">
      <c r="A20" s="66">
        <v>1</v>
      </c>
      <c r="B20" s="66">
        <v>10</v>
      </c>
      <c r="C20" s="66" t="s">
        <v>8</v>
      </c>
      <c r="D20" s="67">
        <v>1001</v>
      </c>
      <c r="E20" s="66" t="s">
        <v>30</v>
      </c>
      <c r="F20" s="24">
        <v>32349</v>
      </c>
      <c r="G20" s="24" t="str">
        <f t="shared" si="0"/>
        <v>3</v>
      </c>
      <c r="H20" s="25">
        <f t="shared" si="14"/>
        <v>0.3</v>
      </c>
      <c r="I20" s="26">
        <v>14</v>
      </c>
      <c r="J20" s="27" t="str">
        <f t="shared" si="2"/>
        <v>1</v>
      </c>
      <c r="K20" s="28">
        <f t="shared" si="15"/>
        <v>9.9999999999999992E-2</v>
      </c>
      <c r="L20" s="29">
        <v>1257</v>
      </c>
      <c r="M20" s="30" t="str">
        <f t="shared" si="4"/>
        <v>3</v>
      </c>
      <c r="N20" s="31">
        <f t="shared" si="5"/>
        <v>0.15</v>
      </c>
      <c r="O20" s="32">
        <v>20</v>
      </c>
      <c r="P20" s="33" t="str">
        <f t="shared" si="6"/>
        <v>2</v>
      </c>
      <c r="Q20" s="34">
        <f t="shared" si="16"/>
        <v>9.9999999999999992E-2</v>
      </c>
      <c r="R20" s="35">
        <f>+VLOOKUP(E20,'[1]% DESCOMP_MATRICULA'!$B$4:$D$101,2,FALSE)</f>
        <v>12</v>
      </c>
      <c r="S20" s="35" t="str">
        <f t="shared" si="8"/>
        <v>2</v>
      </c>
      <c r="T20" s="36">
        <f t="shared" si="17"/>
        <v>5.3333333333333337E-2</v>
      </c>
      <c r="U20" s="35">
        <f>+VLOOKUP(E20,'[1]% DESCOMP_MATRICULA'!$B$4:$D$101,3,FALSE)</f>
        <v>16</v>
      </c>
      <c r="V20" s="35" t="str">
        <f t="shared" si="10"/>
        <v>3</v>
      </c>
      <c r="W20" s="36">
        <f t="shared" si="18"/>
        <v>0.02</v>
      </c>
      <c r="X20" s="37">
        <f t="shared" si="12"/>
        <v>0.72333333333333327</v>
      </c>
      <c r="Y20" s="73" t="str">
        <f t="shared" si="13"/>
        <v>Oficina Tecnica</v>
      </c>
      <c r="Z20" s="40">
        <v>819927.82830000005</v>
      </c>
      <c r="AA20" s="40">
        <v>10038404.597899999</v>
      </c>
      <c r="AB20" s="40" t="s">
        <v>30</v>
      </c>
      <c r="AC20" s="39" t="s">
        <v>1706</v>
      </c>
      <c r="AD20" s="40" t="s">
        <v>9</v>
      </c>
      <c r="AE20" s="40" t="s">
        <v>10</v>
      </c>
      <c r="AF20" s="74" t="s">
        <v>1752</v>
      </c>
    </row>
    <row r="21" spans="1:33" s="43" customFormat="1" ht="25.5" x14ac:dyDescent="0.2">
      <c r="A21" s="66">
        <v>1</v>
      </c>
      <c r="B21" s="66">
        <v>10</v>
      </c>
      <c r="C21" s="66" t="s">
        <v>8</v>
      </c>
      <c r="D21" s="66">
        <v>1001</v>
      </c>
      <c r="E21" s="66" t="s">
        <v>238</v>
      </c>
      <c r="F21" s="24">
        <v>3098</v>
      </c>
      <c r="G21" s="24" t="str">
        <f t="shared" si="0"/>
        <v>2</v>
      </c>
      <c r="H21" s="25">
        <f>+($F$5/3)*G21</f>
        <v>0.19999999999999998</v>
      </c>
      <c r="I21" s="26">
        <v>1</v>
      </c>
      <c r="J21" s="27" t="str">
        <f t="shared" si="2"/>
        <v>1</v>
      </c>
      <c r="K21" s="28">
        <f>($I$5/3)*J21</f>
        <v>9.9999999999999992E-2</v>
      </c>
      <c r="L21" s="29">
        <v>6</v>
      </c>
      <c r="M21" s="30" t="str">
        <f t="shared" si="4"/>
        <v>2</v>
      </c>
      <c r="N21" s="31">
        <f t="shared" si="5"/>
        <v>9.9999999999999992E-2</v>
      </c>
      <c r="O21" s="32">
        <v>1</v>
      </c>
      <c r="P21" s="33" t="str">
        <f t="shared" si="6"/>
        <v>1</v>
      </c>
      <c r="Q21" s="34">
        <f>+($O$5/3)*P21</f>
        <v>4.9999999999999996E-2</v>
      </c>
      <c r="R21" s="35">
        <f>+VLOOKUP(E21,'[1]% DESCOMP_MATRICULA'!$B$4:$D$101,2,FALSE)</f>
        <v>0</v>
      </c>
      <c r="S21" s="35" t="str">
        <f t="shared" si="8"/>
        <v>1</v>
      </c>
      <c r="T21" s="36">
        <f>+($R$5/3)*S21</f>
        <v>2.6666666666666668E-2</v>
      </c>
      <c r="U21" s="35">
        <f>+VLOOKUP(E21,'[1]% DESCOMP_MATRICULA'!$B$4:$D$101,3,FALSE)</f>
        <v>0</v>
      </c>
      <c r="V21" s="35" t="str">
        <f t="shared" si="10"/>
        <v>1</v>
      </c>
      <c r="W21" s="36">
        <f>+($U$5/3)*V21</f>
        <v>6.6666666666666671E-3</v>
      </c>
      <c r="X21" s="37">
        <f t="shared" si="12"/>
        <v>0.48333333333333328</v>
      </c>
      <c r="Y21" s="73" t="str">
        <f t="shared" si="13"/>
        <v>Sin Presencia</v>
      </c>
      <c r="Z21" s="38">
        <v>840618.41680000001</v>
      </c>
      <c r="AA21" s="40">
        <v>10043355.213199999</v>
      </c>
      <c r="AB21" s="40"/>
      <c r="AC21" s="40"/>
      <c r="AD21" s="40"/>
      <c r="AE21" s="40"/>
      <c r="AF21" s="74" t="s">
        <v>1735</v>
      </c>
    </row>
    <row r="22" spans="1:33" s="43" customFormat="1" ht="25.5" x14ac:dyDescent="0.2">
      <c r="A22" s="66">
        <v>1</v>
      </c>
      <c r="B22" s="66">
        <v>10</v>
      </c>
      <c r="C22" s="66" t="s">
        <v>8</v>
      </c>
      <c r="D22" s="66">
        <v>1001</v>
      </c>
      <c r="E22" s="66" t="s">
        <v>239</v>
      </c>
      <c r="F22" s="24">
        <v>2336</v>
      </c>
      <c r="G22" s="24" t="str">
        <f t="shared" si="0"/>
        <v>2</v>
      </c>
      <c r="H22" s="25">
        <f>+($F$5/3)*G22</f>
        <v>0.19999999999999998</v>
      </c>
      <c r="I22" s="26">
        <v>1</v>
      </c>
      <c r="J22" s="27" t="str">
        <f t="shared" si="2"/>
        <v>1</v>
      </c>
      <c r="K22" s="28">
        <f>($I$5/3)*J22</f>
        <v>9.9999999999999992E-2</v>
      </c>
      <c r="L22" s="29">
        <v>130</v>
      </c>
      <c r="M22" s="30" t="str">
        <f t="shared" si="4"/>
        <v>2</v>
      </c>
      <c r="N22" s="31">
        <f t="shared" si="5"/>
        <v>9.9999999999999992E-2</v>
      </c>
      <c r="O22" s="32">
        <v>4</v>
      </c>
      <c r="P22" s="33" t="str">
        <f t="shared" si="6"/>
        <v>2</v>
      </c>
      <c r="Q22" s="34">
        <f>+($O$5/3)*P22</f>
        <v>9.9999999999999992E-2</v>
      </c>
      <c r="R22" s="35">
        <f>+VLOOKUP(E22,'[1]% DESCOMP_MATRICULA'!$B$4:$D$101,2,FALSE)</f>
        <v>6</v>
      </c>
      <c r="S22" s="35" t="str">
        <f t="shared" si="8"/>
        <v>2</v>
      </c>
      <c r="T22" s="36">
        <f>+($R$5/3)*S22</f>
        <v>5.3333333333333337E-2</v>
      </c>
      <c r="U22" s="35">
        <f>+VLOOKUP(E22,'[1]% DESCOMP_MATRICULA'!$B$4:$D$101,3,FALSE)</f>
        <v>0</v>
      </c>
      <c r="V22" s="35" t="str">
        <f t="shared" si="10"/>
        <v>1</v>
      </c>
      <c r="W22" s="36">
        <f>+($U$5/3)*V22</f>
        <v>6.6666666666666671E-3</v>
      </c>
      <c r="X22" s="37">
        <f t="shared" si="12"/>
        <v>0.55999999999999994</v>
      </c>
      <c r="Y22" s="73" t="str">
        <f t="shared" si="13"/>
        <v>Sin Presencia</v>
      </c>
      <c r="Z22" s="40">
        <v>812349.36</v>
      </c>
      <c r="AA22" s="40">
        <v>10046255.6</v>
      </c>
      <c r="AB22" s="40" t="s">
        <v>30</v>
      </c>
      <c r="AC22" s="40" t="s">
        <v>31</v>
      </c>
      <c r="AD22" s="40" t="s">
        <v>9</v>
      </c>
      <c r="AE22" s="40" t="s">
        <v>10</v>
      </c>
      <c r="AF22" s="74" t="s">
        <v>1699</v>
      </c>
    </row>
    <row r="23" spans="1:33" s="43" customFormat="1" ht="126" customHeight="1" x14ac:dyDescent="0.2">
      <c r="A23" s="66">
        <v>1</v>
      </c>
      <c r="B23" s="66">
        <v>10</v>
      </c>
      <c r="C23" s="66" t="s">
        <v>8</v>
      </c>
      <c r="D23" s="66">
        <v>1002</v>
      </c>
      <c r="E23" s="77" t="s">
        <v>9</v>
      </c>
      <c r="F23" s="24">
        <v>61315</v>
      </c>
      <c r="G23" s="24" t="str">
        <f t="shared" si="0"/>
        <v>3</v>
      </c>
      <c r="H23" s="25">
        <f>+($F$5/3)*G23</f>
        <v>0.3</v>
      </c>
      <c r="I23" s="26">
        <v>31</v>
      </c>
      <c r="J23" s="27" t="str">
        <f t="shared" si="2"/>
        <v>1</v>
      </c>
      <c r="K23" s="28">
        <f>($I$5/3)*J23</f>
        <v>9.9999999999999992E-2</v>
      </c>
      <c r="L23" s="29">
        <v>6189</v>
      </c>
      <c r="M23" s="30" t="str">
        <f t="shared" si="4"/>
        <v>3</v>
      </c>
      <c r="N23" s="31">
        <f t="shared" si="5"/>
        <v>0.15</v>
      </c>
      <c r="O23" s="32">
        <v>140</v>
      </c>
      <c r="P23" s="33" t="str">
        <f t="shared" si="6"/>
        <v>3</v>
      </c>
      <c r="Q23" s="34">
        <f>+($O$5/3)*P23</f>
        <v>0.15</v>
      </c>
      <c r="R23" s="35">
        <f>+VLOOKUP(E23,'[1]% DESCOMP_MATRICULA'!$B$4:$D$101,2,FALSE)</f>
        <v>279</v>
      </c>
      <c r="S23" s="35" t="str">
        <f t="shared" si="8"/>
        <v>3</v>
      </c>
      <c r="T23" s="36">
        <f>+($R$5/3)*S23</f>
        <v>0.08</v>
      </c>
      <c r="U23" s="35">
        <f>+VLOOKUP(E23,'[1]% DESCOMP_MATRICULA'!$B$4:$D$101,3,FALSE)</f>
        <v>39</v>
      </c>
      <c r="V23" s="35" t="str">
        <f t="shared" si="10"/>
        <v>3</v>
      </c>
      <c r="W23" s="36">
        <f>+($U$5/3)*V23</f>
        <v>0.02</v>
      </c>
      <c r="X23" s="37">
        <f t="shared" si="12"/>
        <v>0.79999999999999993</v>
      </c>
      <c r="Y23" s="73" t="str">
        <f t="shared" si="13"/>
        <v>Distrito</v>
      </c>
      <c r="Z23" s="38">
        <v>805201.04379999998</v>
      </c>
      <c r="AA23" s="40">
        <v>10025072.5141</v>
      </c>
      <c r="AB23" s="40"/>
      <c r="AC23" s="40"/>
      <c r="AD23" s="40" t="s">
        <v>9</v>
      </c>
      <c r="AE23" s="40" t="s">
        <v>10</v>
      </c>
      <c r="AF23" s="41" t="s">
        <v>1723</v>
      </c>
      <c r="AG23" s="87" t="s">
        <v>1676</v>
      </c>
    </row>
    <row r="24" spans="1:33" s="43" customFormat="1" ht="38.25" x14ac:dyDescent="0.2">
      <c r="A24" s="66">
        <v>1</v>
      </c>
      <c r="B24" s="66">
        <v>10</v>
      </c>
      <c r="C24" s="66" t="s">
        <v>8</v>
      </c>
      <c r="D24" s="66">
        <v>1002</v>
      </c>
      <c r="E24" s="66" t="s">
        <v>237</v>
      </c>
      <c r="F24" s="24">
        <v>8619</v>
      </c>
      <c r="G24" s="24" t="str">
        <f t="shared" si="0"/>
        <v>2</v>
      </c>
      <c r="H24" s="25">
        <f t="shared" si="14"/>
        <v>0.19999999999999998</v>
      </c>
      <c r="I24" s="26">
        <v>3</v>
      </c>
      <c r="J24" s="27" t="str">
        <f t="shared" si="2"/>
        <v>1</v>
      </c>
      <c r="K24" s="28">
        <f t="shared" si="15"/>
        <v>9.9999999999999992E-2</v>
      </c>
      <c r="L24" s="29">
        <v>370</v>
      </c>
      <c r="M24" s="30" t="str">
        <f t="shared" si="4"/>
        <v>2</v>
      </c>
      <c r="N24" s="31">
        <f t="shared" si="5"/>
        <v>9.9999999999999992E-2</v>
      </c>
      <c r="O24" s="32">
        <v>9</v>
      </c>
      <c r="P24" s="33" t="str">
        <f t="shared" si="6"/>
        <v>2</v>
      </c>
      <c r="Q24" s="34">
        <f t="shared" si="16"/>
        <v>9.9999999999999992E-2</v>
      </c>
      <c r="R24" s="35">
        <f>+VLOOKUP(E24,'[1]% DESCOMP_MATRICULA'!$B$4:$D$101,2,FALSE)</f>
        <v>3</v>
      </c>
      <c r="S24" s="35" t="str">
        <f t="shared" si="8"/>
        <v>2</v>
      </c>
      <c r="T24" s="36">
        <f t="shared" si="17"/>
        <v>5.3333333333333337E-2</v>
      </c>
      <c r="U24" s="35">
        <f>+VLOOKUP(E24,'[1]% DESCOMP_MATRICULA'!$B$4:$D$101,3,FALSE)</f>
        <v>0</v>
      </c>
      <c r="V24" s="35" t="str">
        <f t="shared" si="10"/>
        <v>1</v>
      </c>
      <c r="W24" s="36">
        <f t="shared" si="18"/>
        <v>6.6666666666666671E-3</v>
      </c>
      <c r="X24" s="37">
        <f t="shared" si="12"/>
        <v>0.55999999999999994</v>
      </c>
      <c r="Y24" s="73" t="str">
        <f t="shared" si="13"/>
        <v>Sin Presencia</v>
      </c>
      <c r="Z24" s="40">
        <v>809937.06</v>
      </c>
      <c r="AA24" s="40">
        <v>10036288.99</v>
      </c>
      <c r="AB24" s="40" t="s">
        <v>33</v>
      </c>
      <c r="AC24" s="40" t="s">
        <v>1698</v>
      </c>
      <c r="AD24" s="40" t="s">
        <v>9</v>
      </c>
      <c r="AE24" s="40" t="s">
        <v>10</v>
      </c>
      <c r="AF24" s="75" t="s">
        <v>1734</v>
      </c>
    </row>
    <row r="25" spans="1:33" s="42" customFormat="1" x14ac:dyDescent="0.25">
      <c r="A25" s="66">
        <v>1</v>
      </c>
      <c r="B25" s="66">
        <v>10</v>
      </c>
      <c r="C25" s="66" t="s">
        <v>8</v>
      </c>
      <c r="D25" s="67">
        <v>1003</v>
      </c>
      <c r="E25" s="66" t="s">
        <v>33</v>
      </c>
      <c r="F25" s="24">
        <v>17545</v>
      </c>
      <c r="G25" s="24" t="str">
        <f t="shared" si="0"/>
        <v>3</v>
      </c>
      <c r="H25" s="25">
        <f t="shared" si="14"/>
        <v>0.3</v>
      </c>
      <c r="I25" s="26">
        <v>12</v>
      </c>
      <c r="J25" s="27" t="str">
        <f t="shared" si="2"/>
        <v>1</v>
      </c>
      <c r="K25" s="28">
        <f t="shared" si="15"/>
        <v>9.9999999999999992E-2</v>
      </c>
      <c r="L25" s="29">
        <v>1115</v>
      </c>
      <c r="M25" s="30" t="str">
        <f t="shared" si="4"/>
        <v>3</v>
      </c>
      <c r="N25" s="31">
        <f t="shared" si="5"/>
        <v>0.15</v>
      </c>
      <c r="O25" s="32">
        <v>27</v>
      </c>
      <c r="P25" s="33" t="str">
        <f t="shared" si="6"/>
        <v>2</v>
      </c>
      <c r="Q25" s="34">
        <f t="shared" si="16"/>
        <v>9.9999999999999992E-2</v>
      </c>
      <c r="R25" s="35">
        <f>+VLOOKUP(E25,'[1]% DESCOMP_MATRICULA'!$B$4:$D$101,2,FALSE)</f>
        <v>6</v>
      </c>
      <c r="S25" s="35" t="str">
        <f t="shared" si="8"/>
        <v>2</v>
      </c>
      <c r="T25" s="36">
        <f t="shared" si="17"/>
        <v>5.3333333333333337E-2</v>
      </c>
      <c r="U25" s="35">
        <f>+VLOOKUP(E25,'[1]% DESCOMP_MATRICULA'!$B$4:$D$101,3,FALSE)</f>
        <v>13</v>
      </c>
      <c r="V25" s="35" t="str">
        <f t="shared" si="10"/>
        <v>3</v>
      </c>
      <c r="W25" s="36">
        <f t="shared" si="18"/>
        <v>0.02</v>
      </c>
      <c r="X25" s="37">
        <f t="shared" si="12"/>
        <v>0.72333333333333327</v>
      </c>
      <c r="Y25" s="73" t="str">
        <f t="shared" si="13"/>
        <v>Oficina Tecnica</v>
      </c>
      <c r="Z25" s="38">
        <v>804679.16</v>
      </c>
      <c r="AA25" s="40">
        <v>10033212.23</v>
      </c>
      <c r="AB25" s="40" t="s">
        <v>33</v>
      </c>
      <c r="AC25" s="39" t="s">
        <v>1698</v>
      </c>
      <c r="AD25" s="40" t="s">
        <v>9</v>
      </c>
      <c r="AE25" s="40" t="s">
        <v>10</v>
      </c>
      <c r="AF25" s="41" t="s">
        <v>1753</v>
      </c>
      <c r="AG25" s="65"/>
    </row>
    <row r="26" spans="1:33" s="42" customFormat="1" ht="25.5" x14ac:dyDescent="0.25">
      <c r="A26" s="66">
        <v>1</v>
      </c>
      <c r="B26" s="66">
        <v>21</v>
      </c>
      <c r="C26" s="66" t="s">
        <v>35</v>
      </c>
      <c r="D26" s="67">
        <v>2101</v>
      </c>
      <c r="E26" s="66" t="s">
        <v>36</v>
      </c>
      <c r="F26" s="24">
        <v>3665</v>
      </c>
      <c r="G26" s="24" t="str">
        <f t="shared" si="0"/>
        <v>2</v>
      </c>
      <c r="H26" s="25">
        <f>+($F$5/3)*G26</f>
        <v>0.19999999999999998</v>
      </c>
      <c r="I26" s="26">
        <v>19</v>
      </c>
      <c r="J26" s="27" t="str">
        <f t="shared" si="2"/>
        <v>1</v>
      </c>
      <c r="K26" s="28">
        <f>($I$5/3)*J26</f>
        <v>9.9999999999999992E-2</v>
      </c>
      <c r="L26" s="29">
        <v>721</v>
      </c>
      <c r="M26" s="30" t="str">
        <f t="shared" si="4"/>
        <v>3</v>
      </c>
      <c r="N26" s="31">
        <f t="shared" si="5"/>
        <v>0.15</v>
      </c>
      <c r="O26" s="32">
        <v>33</v>
      </c>
      <c r="P26" s="33" t="str">
        <f t="shared" si="6"/>
        <v>3</v>
      </c>
      <c r="Q26" s="34">
        <f>+($O$5/3)*P26</f>
        <v>0.15</v>
      </c>
      <c r="R26" s="35">
        <f>+VLOOKUP(E26,'[1]% DESCOMP_MATRICULA'!$B$4:$D$101,2,FALSE)</f>
        <v>4</v>
      </c>
      <c r="S26" s="35" t="str">
        <f t="shared" si="8"/>
        <v>2</v>
      </c>
      <c r="T26" s="36">
        <f>+($R$5/3)*S26</f>
        <v>5.3333333333333337E-2</v>
      </c>
      <c r="U26" s="35">
        <f>+VLOOKUP(E26,'[1]% DESCOMP_MATRICULA'!$B$4:$D$101,3,FALSE)</f>
        <v>0</v>
      </c>
      <c r="V26" s="35" t="str">
        <f t="shared" si="10"/>
        <v>1</v>
      </c>
      <c r="W26" s="36">
        <f>+($U$5/3)*V26</f>
        <v>6.6666666666666671E-3</v>
      </c>
      <c r="X26" s="37">
        <f t="shared" si="12"/>
        <v>0.66</v>
      </c>
      <c r="Y26" s="73" t="str">
        <f t="shared" si="13"/>
        <v>Oficina Tecnica</v>
      </c>
      <c r="Z26" s="40">
        <v>921900.72230000002</v>
      </c>
      <c r="AA26" s="40">
        <v>10008677.7774</v>
      </c>
      <c r="AB26" s="40" t="s">
        <v>36</v>
      </c>
      <c r="AC26" s="39" t="s">
        <v>1707</v>
      </c>
      <c r="AD26" s="40" t="s">
        <v>39</v>
      </c>
      <c r="AE26" s="40" t="s">
        <v>40</v>
      </c>
      <c r="AF26" s="72" t="s">
        <v>1754</v>
      </c>
      <c r="AG26" s="73"/>
    </row>
    <row r="27" spans="1:33" s="43" customFormat="1" ht="25.5" x14ac:dyDescent="0.2">
      <c r="A27" s="66">
        <v>1</v>
      </c>
      <c r="B27" s="66">
        <v>21</v>
      </c>
      <c r="C27" s="66" t="s">
        <v>35</v>
      </c>
      <c r="D27" s="66">
        <v>2101</v>
      </c>
      <c r="E27" s="66" t="s">
        <v>240</v>
      </c>
      <c r="F27" s="24">
        <v>2598</v>
      </c>
      <c r="G27" s="24" t="str">
        <f t="shared" si="0"/>
        <v>2</v>
      </c>
      <c r="H27" s="25">
        <f>+($F$5/3)*G27</f>
        <v>0.19999999999999998</v>
      </c>
      <c r="I27" s="26">
        <v>10</v>
      </c>
      <c r="J27" s="27" t="str">
        <f t="shared" si="2"/>
        <v>1</v>
      </c>
      <c r="K27" s="28">
        <f>($I$5/3)*J27</f>
        <v>9.9999999999999992E-2</v>
      </c>
      <c r="L27" s="29">
        <v>650</v>
      </c>
      <c r="M27" s="30" t="str">
        <f t="shared" si="4"/>
        <v>3</v>
      </c>
      <c r="N27" s="31">
        <f t="shared" si="5"/>
        <v>0.15</v>
      </c>
      <c r="O27" s="32">
        <v>29</v>
      </c>
      <c r="P27" s="33" t="str">
        <f t="shared" si="6"/>
        <v>3</v>
      </c>
      <c r="Q27" s="34">
        <f>+($O$5/3)*P27</f>
        <v>0.15</v>
      </c>
      <c r="R27" s="35">
        <f>+VLOOKUP(E27,'[1]% DESCOMP_MATRICULA'!$B$4:$D$101,2,FALSE)</f>
        <v>13</v>
      </c>
      <c r="S27" s="35" t="str">
        <f t="shared" si="8"/>
        <v>2</v>
      </c>
      <c r="T27" s="36">
        <f>+($R$5/3)*S27</f>
        <v>5.3333333333333337E-2</v>
      </c>
      <c r="U27" s="35">
        <f>+VLOOKUP(E27,'[1]% DESCOMP_MATRICULA'!$B$4:$D$101,3,FALSE)</f>
        <v>0</v>
      </c>
      <c r="V27" s="35" t="str">
        <f t="shared" si="10"/>
        <v>1</v>
      </c>
      <c r="W27" s="36">
        <f>+($U$5/3)*V27</f>
        <v>6.6666666666666671E-3</v>
      </c>
      <c r="X27" s="37">
        <f t="shared" si="12"/>
        <v>0.66</v>
      </c>
      <c r="Y27" s="73" t="str">
        <f t="shared" si="13"/>
        <v>Oficina Tecnica</v>
      </c>
      <c r="Z27" s="38">
        <v>903332.50280000002</v>
      </c>
      <c r="AA27" s="40">
        <v>10001883.8377</v>
      </c>
      <c r="AB27" s="40"/>
      <c r="AC27" s="40"/>
      <c r="AD27" s="40" t="s">
        <v>39</v>
      </c>
      <c r="AE27" s="40" t="s">
        <v>40</v>
      </c>
      <c r="AF27" s="74" t="s">
        <v>1700</v>
      </c>
    </row>
    <row r="28" spans="1:33" s="43" customFormat="1" ht="38.25" x14ac:dyDescent="0.2">
      <c r="A28" s="66">
        <v>1</v>
      </c>
      <c r="B28" s="66">
        <v>21</v>
      </c>
      <c r="C28" s="66" t="s">
        <v>35</v>
      </c>
      <c r="D28" s="66">
        <v>2101</v>
      </c>
      <c r="E28" s="66" t="s">
        <v>35</v>
      </c>
      <c r="F28" s="24">
        <v>135</v>
      </c>
      <c r="G28" s="24" t="str">
        <f t="shared" si="0"/>
        <v>1</v>
      </c>
      <c r="H28" s="25">
        <f>+($F$5/3)*G28</f>
        <v>9.9999999999999992E-2</v>
      </c>
      <c r="I28" s="26">
        <v>0</v>
      </c>
      <c r="J28" s="27" t="str">
        <f t="shared" si="2"/>
        <v>1</v>
      </c>
      <c r="K28" s="28">
        <f>($I$5/3)*J28</f>
        <v>9.9999999999999992E-2</v>
      </c>
      <c r="L28" s="29">
        <v>0</v>
      </c>
      <c r="M28" s="30" t="str">
        <f t="shared" si="4"/>
        <v>1</v>
      </c>
      <c r="N28" s="31">
        <f t="shared" si="5"/>
        <v>4.9999999999999996E-2</v>
      </c>
      <c r="O28" s="32">
        <v>0</v>
      </c>
      <c r="P28" s="33" t="str">
        <f t="shared" si="6"/>
        <v>1</v>
      </c>
      <c r="Q28" s="34">
        <f>+($O$5/3)*P28</f>
        <v>4.9999999999999996E-2</v>
      </c>
      <c r="R28" s="35">
        <v>0</v>
      </c>
      <c r="S28" s="35" t="str">
        <f t="shared" si="8"/>
        <v>1</v>
      </c>
      <c r="T28" s="36">
        <f>+($R$5/3)*S28</f>
        <v>2.6666666666666668E-2</v>
      </c>
      <c r="U28" s="35">
        <v>0</v>
      </c>
      <c r="V28" s="35" t="str">
        <f t="shared" si="10"/>
        <v>1</v>
      </c>
      <c r="W28" s="36">
        <f>+($U$5/3)*V28</f>
        <v>6.6666666666666671E-3</v>
      </c>
      <c r="X28" s="37">
        <f t="shared" si="12"/>
        <v>0.33333333333333331</v>
      </c>
      <c r="Y28" s="73" t="str">
        <f t="shared" si="13"/>
        <v>Sin Presencia</v>
      </c>
      <c r="Z28" s="38" t="e">
        <v>#N/A</v>
      </c>
      <c r="AA28" s="40" t="e">
        <v>#N/A</v>
      </c>
      <c r="AB28" s="40"/>
      <c r="AC28" s="40"/>
      <c r="AD28" s="40"/>
      <c r="AE28" s="40"/>
      <c r="AF28" s="75" t="s">
        <v>1734</v>
      </c>
    </row>
    <row r="29" spans="1:33" s="43" customFormat="1" ht="109.5" customHeight="1" x14ac:dyDescent="0.2">
      <c r="A29" s="66">
        <v>1</v>
      </c>
      <c r="B29" s="66">
        <v>21</v>
      </c>
      <c r="C29" s="66" t="s">
        <v>35</v>
      </c>
      <c r="D29" s="66">
        <v>2102</v>
      </c>
      <c r="E29" s="77" t="s">
        <v>39</v>
      </c>
      <c r="F29" s="24">
        <v>14807</v>
      </c>
      <c r="G29" s="24" t="str">
        <f t="shared" si="0"/>
        <v>3</v>
      </c>
      <c r="H29" s="25">
        <f t="shared" si="14"/>
        <v>0.3</v>
      </c>
      <c r="I29" s="26">
        <v>28</v>
      </c>
      <c r="J29" s="27" t="str">
        <f t="shared" si="2"/>
        <v>1</v>
      </c>
      <c r="K29" s="28">
        <f t="shared" si="15"/>
        <v>9.9999999999999992E-2</v>
      </c>
      <c r="L29" s="29">
        <v>1957</v>
      </c>
      <c r="M29" s="30" t="str">
        <f t="shared" si="4"/>
        <v>3</v>
      </c>
      <c r="N29" s="31">
        <f t="shared" si="5"/>
        <v>0.15</v>
      </c>
      <c r="O29" s="32">
        <v>123</v>
      </c>
      <c r="P29" s="33" t="str">
        <f t="shared" si="6"/>
        <v>3</v>
      </c>
      <c r="Q29" s="34">
        <f t="shared" si="16"/>
        <v>0.15</v>
      </c>
      <c r="R29" s="35">
        <f>+VLOOKUP(E29,'[1]% DESCOMP_MATRICULA'!$B$4:$D$101,2,FALSE)</f>
        <v>41</v>
      </c>
      <c r="S29" s="35" t="str">
        <f t="shared" si="8"/>
        <v>3</v>
      </c>
      <c r="T29" s="36">
        <f t="shared" si="17"/>
        <v>0.08</v>
      </c>
      <c r="U29" s="35">
        <f>+VLOOKUP(E29,'[1]% DESCOMP_MATRICULA'!$B$4:$D$101,3,FALSE)</f>
        <v>5</v>
      </c>
      <c r="V29" s="35" t="str">
        <f t="shared" si="10"/>
        <v>3</v>
      </c>
      <c r="W29" s="36">
        <f t="shared" si="18"/>
        <v>0.02</v>
      </c>
      <c r="X29" s="37">
        <f t="shared" si="12"/>
        <v>0.79999999999999993</v>
      </c>
      <c r="Y29" s="73" t="str">
        <f t="shared" si="13"/>
        <v>Distrito</v>
      </c>
      <c r="Z29" s="38">
        <v>957456.30960000004</v>
      </c>
      <c r="AA29" s="40">
        <v>10009786.6129</v>
      </c>
      <c r="AB29" s="40"/>
      <c r="AC29" s="40"/>
      <c r="AD29" s="40" t="s">
        <v>39</v>
      </c>
      <c r="AE29" s="40" t="s">
        <v>40</v>
      </c>
      <c r="AF29" s="41" t="s">
        <v>1724</v>
      </c>
      <c r="AG29" s="87" t="s">
        <v>1676</v>
      </c>
    </row>
    <row r="30" spans="1:33" s="43" customFormat="1" ht="38.25" x14ac:dyDescent="0.2">
      <c r="A30" s="66">
        <v>1</v>
      </c>
      <c r="B30" s="66">
        <v>21</v>
      </c>
      <c r="C30" s="66" t="s">
        <v>35</v>
      </c>
      <c r="D30" s="66">
        <v>2103</v>
      </c>
      <c r="E30" s="66" t="s">
        <v>41</v>
      </c>
      <c r="F30" s="24">
        <v>1338</v>
      </c>
      <c r="G30" s="24" t="str">
        <f t="shared" si="0"/>
        <v>1</v>
      </c>
      <c r="H30" s="25">
        <f>+($F$5/3)*G30</f>
        <v>9.9999999999999992E-2</v>
      </c>
      <c r="I30" s="26">
        <v>10</v>
      </c>
      <c r="J30" s="27" t="str">
        <f t="shared" si="2"/>
        <v>1</v>
      </c>
      <c r="K30" s="28">
        <f>($I$5/3)*J30</f>
        <v>9.9999999999999992E-2</v>
      </c>
      <c r="L30" s="29">
        <v>354</v>
      </c>
      <c r="M30" s="30" t="str">
        <f t="shared" si="4"/>
        <v>2</v>
      </c>
      <c r="N30" s="31">
        <f t="shared" si="5"/>
        <v>9.9999999999999992E-2</v>
      </c>
      <c r="O30" s="32">
        <v>19</v>
      </c>
      <c r="P30" s="33" t="str">
        <f t="shared" si="6"/>
        <v>2</v>
      </c>
      <c r="Q30" s="34">
        <f>+($O$5/3)*P30</f>
        <v>9.9999999999999992E-2</v>
      </c>
      <c r="R30" s="35">
        <f>+VLOOKUP(E30,'[1]% DESCOMP_MATRICULA'!$B$4:$D$101,2,FALSE)</f>
        <v>3</v>
      </c>
      <c r="S30" s="35" t="str">
        <f t="shared" si="8"/>
        <v>2</v>
      </c>
      <c r="T30" s="36">
        <f>+($R$5/3)*S30</f>
        <v>5.3333333333333337E-2</v>
      </c>
      <c r="U30" s="35">
        <f>+VLOOKUP(E30,'[1]% DESCOMP_MATRICULA'!$B$4:$D$101,3,FALSE)</f>
        <v>1</v>
      </c>
      <c r="V30" s="35" t="str">
        <f t="shared" si="10"/>
        <v>1</v>
      </c>
      <c r="W30" s="36">
        <f>+($U$5/3)*V30</f>
        <v>6.6666666666666671E-3</v>
      </c>
      <c r="X30" s="37">
        <f t="shared" si="12"/>
        <v>0.45999999999999996</v>
      </c>
      <c r="Y30" s="73" t="str">
        <f t="shared" si="13"/>
        <v>Sin Presencia</v>
      </c>
      <c r="Z30" s="38">
        <v>1069097.7538999999</v>
      </c>
      <c r="AA30" s="40">
        <v>9970632.5677000005</v>
      </c>
      <c r="AB30" s="40" t="s">
        <v>241</v>
      </c>
      <c r="AC30" s="40" t="s">
        <v>1708</v>
      </c>
      <c r="AD30" s="40" t="s">
        <v>39</v>
      </c>
      <c r="AE30" s="40" t="s">
        <v>40</v>
      </c>
      <c r="AF30" s="74" t="s">
        <v>1701</v>
      </c>
    </row>
    <row r="31" spans="1:33" s="42" customFormat="1" ht="51" x14ac:dyDescent="0.25">
      <c r="A31" s="66">
        <v>1</v>
      </c>
      <c r="B31" s="66">
        <v>21</v>
      </c>
      <c r="C31" s="66" t="s">
        <v>35</v>
      </c>
      <c r="D31" s="67">
        <v>2103</v>
      </c>
      <c r="E31" s="76" t="s">
        <v>241</v>
      </c>
      <c r="F31" s="24">
        <v>3144</v>
      </c>
      <c r="G31" s="24" t="str">
        <f t="shared" si="0"/>
        <v>2</v>
      </c>
      <c r="H31" s="25">
        <f t="shared" si="14"/>
        <v>0.19999999999999998</v>
      </c>
      <c r="I31" s="26">
        <v>22</v>
      </c>
      <c r="J31" s="27" t="str">
        <f t="shared" si="2"/>
        <v>1</v>
      </c>
      <c r="K31" s="28">
        <f t="shared" si="15"/>
        <v>9.9999999999999992E-2</v>
      </c>
      <c r="L31" s="29">
        <v>471</v>
      </c>
      <c r="M31" s="30" t="str">
        <f t="shared" si="4"/>
        <v>2</v>
      </c>
      <c r="N31" s="31">
        <f t="shared" si="5"/>
        <v>9.9999999999999992E-2</v>
      </c>
      <c r="O31" s="32">
        <v>28</v>
      </c>
      <c r="P31" s="33" t="str">
        <f t="shared" si="6"/>
        <v>3</v>
      </c>
      <c r="Q31" s="34">
        <f t="shared" si="16"/>
        <v>0.15</v>
      </c>
      <c r="R31" s="35">
        <f>+VLOOKUP(E31,'[1]% DESCOMP_MATRICULA'!$B$4:$D$101,2,FALSE)</f>
        <v>10</v>
      </c>
      <c r="S31" s="35" t="str">
        <f t="shared" si="8"/>
        <v>2</v>
      </c>
      <c r="T31" s="36">
        <f t="shared" si="17"/>
        <v>5.3333333333333337E-2</v>
      </c>
      <c r="U31" s="35">
        <f>+VLOOKUP(E31,'[1]% DESCOMP_MATRICULA'!$B$4:$D$101,3,FALSE)</f>
        <v>0</v>
      </c>
      <c r="V31" s="35" t="str">
        <f t="shared" si="10"/>
        <v>1</v>
      </c>
      <c r="W31" s="36">
        <f t="shared" si="18"/>
        <v>6.6666666666666671E-3</v>
      </c>
      <c r="X31" s="37">
        <f t="shared" si="12"/>
        <v>0.61</v>
      </c>
      <c r="Y31" s="73" t="str">
        <f t="shared" si="13"/>
        <v>Oficina Tecnica</v>
      </c>
      <c r="Z31" s="40">
        <v>1072310.2043999999</v>
      </c>
      <c r="AA31" s="40">
        <v>10013030.822699999</v>
      </c>
      <c r="AB31" s="40" t="s">
        <v>241</v>
      </c>
      <c r="AC31" s="39" t="s">
        <v>1708</v>
      </c>
      <c r="AD31" s="40" t="s">
        <v>39</v>
      </c>
      <c r="AE31" s="40" t="s">
        <v>40</v>
      </c>
      <c r="AF31" s="72" t="s">
        <v>1717</v>
      </c>
      <c r="AG31" s="85" t="s">
        <v>1716</v>
      </c>
    </row>
    <row r="32" spans="1:33" s="42" customFormat="1" ht="38.25" x14ac:dyDescent="0.25">
      <c r="A32" s="66">
        <v>1</v>
      </c>
      <c r="B32" s="66">
        <v>21</v>
      </c>
      <c r="C32" s="66" t="s">
        <v>35</v>
      </c>
      <c r="D32" s="67">
        <v>2104</v>
      </c>
      <c r="E32" s="66" t="s">
        <v>44</v>
      </c>
      <c r="F32" s="24">
        <v>10030</v>
      </c>
      <c r="G32" s="24" t="str">
        <f t="shared" si="0"/>
        <v>3</v>
      </c>
      <c r="H32" s="25">
        <f t="shared" si="14"/>
        <v>0.3</v>
      </c>
      <c r="I32" s="26">
        <v>28</v>
      </c>
      <c r="J32" s="27" t="str">
        <f t="shared" si="2"/>
        <v>1</v>
      </c>
      <c r="K32" s="28">
        <f t="shared" si="15"/>
        <v>9.9999999999999992E-2</v>
      </c>
      <c r="L32" s="29">
        <v>2021</v>
      </c>
      <c r="M32" s="30" t="str">
        <f t="shared" si="4"/>
        <v>3</v>
      </c>
      <c r="N32" s="31">
        <f t="shared" si="5"/>
        <v>0.15</v>
      </c>
      <c r="O32" s="32">
        <v>105</v>
      </c>
      <c r="P32" s="33" t="str">
        <f t="shared" si="6"/>
        <v>3</v>
      </c>
      <c r="Q32" s="34">
        <f t="shared" si="16"/>
        <v>0.15</v>
      </c>
      <c r="R32" s="35">
        <f>+VLOOKUP(E32,'[1]% DESCOMP_MATRICULA'!$B$4:$D$101,2,FALSE)</f>
        <v>76</v>
      </c>
      <c r="S32" s="35" t="str">
        <f t="shared" si="8"/>
        <v>3</v>
      </c>
      <c r="T32" s="36">
        <f t="shared" si="17"/>
        <v>0.08</v>
      </c>
      <c r="U32" s="35">
        <f>+VLOOKUP(E32,'[1]% DESCOMP_MATRICULA'!$B$4:$D$101,3,FALSE)</f>
        <v>3</v>
      </c>
      <c r="V32" s="35" t="str">
        <f t="shared" si="10"/>
        <v>3</v>
      </c>
      <c r="W32" s="36">
        <f t="shared" si="18"/>
        <v>0.02</v>
      </c>
      <c r="X32" s="37">
        <f t="shared" si="12"/>
        <v>0.79999999999999993</v>
      </c>
      <c r="Y32" s="73" t="str">
        <f t="shared" si="13"/>
        <v>Distrito</v>
      </c>
      <c r="Z32" s="38">
        <v>985079.39809999999</v>
      </c>
      <c r="AA32" s="40">
        <v>9979522.6889999993</v>
      </c>
      <c r="AB32" s="40" t="s">
        <v>44</v>
      </c>
      <c r="AC32" s="39" t="s">
        <v>1709</v>
      </c>
      <c r="AD32" s="40" t="s">
        <v>39</v>
      </c>
      <c r="AE32" s="40" t="s">
        <v>40</v>
      </c>
      <c r="AF32" s="72" t="s">
        <v>1755</v>
      </c>
      <c r="AG32" s="73"/>
    </row>
    <row r="33" spans="1:33" s="43" customFormat="1" ht="89.25" x14ac:dyDescent="0.2">
      <c r="A33" s="66">
        <v>2</v>
      </c>
      <c r="B33" s="66">
        <v>15</v>
      </c>
      <c r="C33" s="66" t="s">
        <v>52</v>
      </c>
      <c r="D33" s="66">
        <v>1501</v>
      </c>
      <c r="E33" s="77" t="s">
        <v>53</v>
      </c>
      <c r="F33" s="24">
        <v>37116</v>
      </c>
      <c r="G33" s="24" t="str">
        <f t="shared" si="0"/>
        <v>3</v>
      </c>
      <c r="H33" s="25">
        <f t="shared" si="14"/>
        <v>0.3</v>
      </c>
      <c r="I33" s="26">
        <v>80</v>
      </c>
      <c r="J33" s="27" t="str">
        <f t="shared" si="2"/>
        <v>2</v>
      </c>
      <c r="K33" s="28">
        <f t="shared" si="15"/>
        <v>0.19999999999999998</v>
      </c>
      <c r="L33" s="29">
        <v>4989</v>
      </c>
      <c r="M33" s="30" t="str">
        <f t="shared" si="4"/>
        <v>3</v>
      </c>
      <c r="N33" s="31">
        <f t="shared" si="5"/>
        <v>0.15</v>
      </c>
      <c r="O33" s="32">
        <v>343</v>
      </c>
      <c r="P33" s="33" t="str">
        <f t="shared" si="6"/>
        <v>3</v>
      </c>
      <c r="Q33" s="34">
        <f t="shared" si="16"/>
        <v>0.15</v>
      </c>
      <c r="R33" s="35">
        <f>+VLOOKUP(E33,'[1]% DESCOMP_MATRICULA'!$B$4:$D$101,2,FALSE)</f>
        <v>155</v>
      </c>
      <c r="S33" s="35" t="str">
        <f t="shared" si="8"/>
        <v>3</v>
      </c>
      <c r="T33" s="36">
        <f t="shared" si="17"/>
        <v>0.08</v>
      </c>
      <c r="U33" s="35">
        <f>+VLOOKUP(E33,'[1]% DESCOMP_MATRICULA'!$B$4:$D$101,3,FALSE)</f>
        <v>13</v>
      </c>
      <c r="V33" s="35" t="str">
        <f t="shared" si="10"/>
        <v>3</v>
      </c>
      <c r="W33" s="36">
        <f t="shared" si="18"/>
        <v>0.02</v>
      </c>
      <c r="X33" s="37">
        <f t="shared" si="12"/>
        <v>0.9</v>
      </c>
      <c r="Y33" s="73" t="str">
        <f t="shared" si="13"/>
        <v>Distrito</v>
      </c>
      <c r="Z33" s="38">
        <v>854742.58010000002</v>
      </c>
      <c r="AA33" s="40">
        <v>9890177.0176999997</v>
      </c>
      <c r="AB33" s="40"/>
      <c r="AC33" s="40"/>
      <c r="AD33" s="40" t="s">
        <v>53</v>
      </c>
      <c r="AE33" s="40" t="s">
        <v>54</v>
      </c>
      <c r="AF33" s="41" t="s">
        <v>1725</v>
      </c>
      <c r="AG33" s="86" t="s">
        <v>1676</v>
      </c>
    </row>
    <row r="34" spans="1:33" s="43" customFormat="1" x14ac:dyDescent="0.2">
      <c r="A34" s="66">
        <v>2</v>
      </c>
      <c r="B34" s="66">
        <v>15</v>
      </c>
      <c r="C34" s="66" t="s">
        <v>52</v>
      </c>
      <c r="D34" s="66">
        <v>1501</v>
      </c>
      <c r="E34" s="66" t="s">
        <v>242</v>
      </c>
      <c r="F34" s="24">
        <v>20296</v>
      </c>
      <c r="G34" s="24" t="str">
        <f t="shared" si="0"/>
        <v>3</v>
      </c>
      <c r="H34" s="25">
        <f t="shared" si="14"/>
        <v>0.3</v>
      </c>
      <c r="I34" s="26">
        <v>29</v>
      </c>
      <c r="J34" s="27" t="str">
        <f t="shared" si="2"/>
        <v>1</v>
      </c>
      <c r="K34" s="28">
        <f t="shared" si="15"/>
        <v>9.9999999999999992E-2</v>
      </c>
      <c r="L34" s="29">
        <v>2743</v>
      </c>
      <c r="M34" s="30" t="str">
        <f t="shared" si="4"/>
        <v>3</v>
      </c>
      <c r="N34" s="31">
        <f t="shared" si="5"/>
        <v>0.15</v>
      </c>
      <c r="O34" s="32">
        <v>184</v>
      </c>
      <c r="P34" s="33" t="str">
        <f t="shared" si="6"/>
        <v>3</v>
      </c>
      <c r="Q34" s="34">
        <f t="shared" si="16"/>
        <v>0.15</v>
      </c>
      <c r="R34" s="35">
        <f>+VLOOKUP(E34,'[1]% DESCOMP_MATRICULA'!$B$4:$D$101,2,FALSE)</f>
        <v>35</v>
      </c>
      <c r="S34" s="35" t="str">
        <f t="shared" si="8"/>
        <v>3</v>
      </c>
      <c r="T34" s="36">
        <f t="shared" si="17"/>
        <v>0.08</v>
      </c>
      <c r="U34" s="35">
        <f>+VLOOKUP(E34,'[1]% DESCOMP_MATRICULA'!$B$4:$D$101,3,FALSE)</f>
        <v>0</v>
      </c>
      <c r="V34" s="35" t="str">
        <f t="shared" si="10"/>
        <v>1</v>
      </c>
      <c r="W34" s="36">
        <f t="shared" si="18"/>
        <v>6.6666666666666671E-3</v>
      </c>
      <c r="X34" s="37">
        <f t="shared" si="12"/>
        <v>0.78666666666666663</v>
      </c>
      <c r="Y34" s="73" t="str">
        <f t="shared" si="13"/>
        <v>Distrito</v>
      </c>
      <c r="Z34" s="38">
        <v>855520.54229999997</v>
      </c>
      <c r="AA34" s="40">
        <v>9899451.0907000005</v>
      </c>
      <c r="AB34" s="40"/>
      <c r="AC34" s="40"/>
      <c r="AD34" s="40" t="s">
        <v>53</v>
      </c>
      <c r="AE34" s="40" t="s">
        <v>54</v>
      </c>
      <c r="AF34" s="74" t="s">
        <v>1702</v>
      </c>
    </row>
    <row r="35" spans="1:33" s="43" customFormat="1" x14ac:dyDescent="0.2">
      <c r="A35" s="66">
        <v>2</v>
      </c>
      <c r="B35" s="66">
        <v>15</v>
      </c>
      <c r="C35" s="66" t="s">
        <v>52</v>
      </c>
      <c r="D35" s="66">
        <v>1501</v>
      </c>
      <c r="E35" s="66" t="s">
        <v>378</v>
      </c>
      <c r="F35" s="24">
        <v>1784</v>
      </c>
      <c r="G35" s="24" t="str">
        <f t="shared" si="0"/>
        <v>1</v>
      </c>
      <c r="H35" s="25">
        <f>+($F$5/3)*G35</f>
        <v>9.9999999999999992E-2</v>
      </c>
      <c r="I35" s="26">
        <v>3</v>
      </c>
      <c r="J35" s="27" t="str">
        <f t="shared" si="2"/>
        <v>1</v>
      </c>
      <c r="K35" s="28">
        <f>($I$5/3)*J35</f>
        <v>9.9999999999999992E-2</v>
      </c>
      <c r="L35" s="29">
        <v>38</v>
      </c>
      <c r="M35" s="30" t="str">
        <f t="shared" si="4"/>
        <v>2</v>
      </c>
      <c r="N35" s="31">
        <f t="shared" si="5"/>
        <v>9.9999999999999992E-2</v>
      </c>
      <c r="O35" s="32">
        <v>13</v>
      </c>
      <c r="P35" s="33" t="str">
        <f t="shared" si="6"/>
        <v>2</v>
      </c>
      <c r="Q35" s="34">
        <f>+($O$5/3)*P35</f>
        <v>9.9999999999999992E-2</v>
      </c>
      <c r="R35" s="35">
        <f>+VLOOKUP(E35,'[1]% DESCOMP_MATRICULA'!$B$4:$D$101,2,FALSE)</f>
        <v>3</v>
      </c>
      <c r="S35" s="35" t="str">
        <f t="shared" si="8"/>
        <v>2</v>
      </c>
      <c r="T35" s="36">
        <f>+($R$5/3)*S35</f>
        <v>5.3333333333333337E-2</v>
      </c>
      <c r="U35" s="35">
        <f>+VLOOKUP(E35,'[1]% DESCOMP_MATRICULA'!$B$4:$D$101,3,FALSE)</f>
        <v>0</v>
      </c>
      <c r="V35" s="35" t="str">
        <f t="shared" si="10"/>
        <v>1</v>
      </c>
      <c r="W35" s="36">
        <f>+($U$5/3)*V35</f>
        <v>6.6666666666666671E-3</v>
      </c>
      <c r="X35" s="37">
        <f t="shared" si="12"/>
        <v>0.45999999999999996</v>
      </c>
      <c r="Y35" s="73" t="str">
        <f t="shared" si="13"/>
        <v>Sin Presencia</v>
      </c>
      <c r="Z35" s="38">
        <v>849854.43389999995</v>
      </c>
      <c r="AA35" s="40">
        <v>9870870.2780000009</v>
      </c>
      <c r="AB35" s="40"/>
      <c r="AC35" s="40"/>
      <c r="AD35" s="40" t="s">
        <v>53</v>
      </c>
      <c r="AE35" s="40" t="s">
        <v>54</v>
      </c>
      <c r="AF35" s="74" t="s">
        <v>1702</v>
      </c>
    </row>
    <row r="36" spans="1:33" s="43" customFormat="1" ht="38.25" x14ac:dyDescent="0.2">
      <c r="A36" s="66">
        <v>2</v>
      </c>
      <c r="B36" s="66">
        <v>15</v>
      </c>
      <c r="C36" s="66" t="s">
        <v>52</v>
      </c>
      <c r="D36" s="66">
        <v>1502</v>
      </c>
      <c r="E36" s="66" t="s">
        <v>243</v>
      </c>
      <c r="F36" s="24">
        <v>1214</v>
      </c>
      <c r="G36" s="24" t="str">
        <f t="shared" si="0"/>
        <v>1</v>
      </c>
      <c r="H36" s="25">
        <f t="shared" si="14"/>
        <v>9.9999999999999992E-2</v>
      </c>
      <c r="I36" s="26">
        <v>0</v>
      </c>
      <c r="J36" s="27" t="str">
        <f t="shared" si="2"/>
        <v>1</v>
      </c>
      <c r="K36" s="28">
        <f t="shared" si="15"/>
        <v>9.9999999999999992E-2</v>
      </c>
      <c r="L36" s="29">
        <v>0</v>
      </c>
      <c r="M36" s="30" t="str">
        <f t="shared" si="4"/>
        <v>1</v>
      </c>
      <c r="N36" s="31">
        <f t="shared" si="5"/>
        <v>4.9999999999999996E-2</v>
      </c>
      <c r="O36" s="32">
        <v>0</v>
      </c>
      <c r="P36" s="33" t="str">
        <f t="shared" si="6"/>
        <v>1</v>
      </c>
      <c r="Q36" s="34">
        <f t="shared" si="16"/>
        <v>4.9999999999999996E-2</v>
      </c>
      <c r="R36" s="35">
        <v>0</v>
      </c>
      <c r="S36" s="35" t="str">
        <f t="shared" si="8"/>
        <v>1</v>
      </c>
      <c r="T36" s="36">
        <f t="shared" si="17"/>
        <v>2.6666666666666668E-2</v>
      </c>
      <c r="U36" s="35">
        <v>0</v>
      </c>
      <c r="V36" s="35" t="str">
        <f t="shared" si="10"/>
        <v>1</v>
      </c>
      <c r="W36" s="36">
        <f t="shared" si="18"/>
        <v>6.6666666666666671E-3</v>
      </c>
      <c r="X36" s="37">
        <f t="shared" si="12"/>
        <v>0.33333333333333331</v>
      </c>
      <c r="Y36" s="73" t="str">
        <f t="shared" si="13"/>
        <v>Sin Presencia</v>
      </c>
      <c r="Z36" s="38">
        <v>855206.7389</v>
      </c>
      <c r="AA36" s="40">
        <v>9962624.5961000007</v>
      </c>
      <c r="AB36" s="40"/>
      <c r="AC36" s="40"/>
      <c r="AD36" s="40" t="s">
        <v>53</v>
      </c>
      <c r="AE36" s="40"/>
      <c r="AF36" s="75" t="s">
        <v>1734</v>
      </c>
    </row>
    <row r="37" spans="1:33" s="43" customFormat="1" ht="38.25" x14ac:dyDescent="0.2">
      <c r="A37" s="66">
        <v>2</v>
      </c>
      <c r="B37" s="66">
        <v>15</v>
      </c>
      <c r="C37" s="66" t="s">
        <v>52</v>
      </c>
      <c r="D37" s="66">
        <v>1502</v>
      </c>
      <c r="E37" s="66" t="s">
        <v>244</v>
      </c>
      <c r="F37" s="24">
        <v>725</v>
      </c>
      <c r="G37" s="24" t="str">
        <f t="shared" si="0"/>
        <v>1</v>
      </c>
      <c r="H37" s="25">
        <f t="shared" si="14"/>
        <v>9.9999999999999992E-2</v>
      </c>
      <c r="I37" s="26">
        <v>0</v>
      </c>
      <c r="J37" s="27" t="str">
        <f t="shared" si="2"/>
        <v>1</v>
      </c>
      <c r="K37" s="28">
        <f t="shared" si="15"/>
        <v>9.9999999999999992E-2</v>
      </c>
      <c r="L37" s="29">
        <v>0</v>
      </c>
      <c r="M37" s="30" t="str">
        <f t="shared" si="4"/>
        <v>1</v>
      </c>
      <c r="N37" s="31">
        <f t="shared" si="5"/>
        <v>4.9999999999999996E-2</v>
      </c>
      <c r="O37" s="32">
        <v>0</v>
      </c>
      <c r="P37" s="33" t="str">
        <f t="shared" si="6"/>
        <v>1</v>
      </c>
      <c r="Q37" s="34">
        <f t="shared" si="16"/>
        <v>4.9999999999999996E-2</v>
      </c>
      <c r="R37" s="35">
        <v>0</v>
      </c>
      <c r="S37" s="35" t="str">
        <f t="shared" si="8"/>
        <v>1</v>
      </c>
      <c r="T37" s="36">
        <f t="shared" si="17"/>
        <v>2.6666666666666668E-2</v>
      </c>
      <c r="U37" s="35">
        <v>0</v>
      </c>
      <c r="V37" s="35" t="str">
        <f t="shared" si="10"/>
        <v>1</v>
      </c>
      <c r="W37" s="36">
        <f t="shared" si="18"/>
        <v>6.6666666666666671E-3</v>
      </c>
      <c r="X37" s="37">
        <f t="shared" si="12"/>
        <v>0.33333333333333331</v>
      </c>
      <c r="Y37" s="73" t="str">
        <f t="shared" si="13"/>
        <v>Sin Presencia</v>
      </c>
      <c r="Z37" s="40">
        <v>857799.81059999997</v>
      </c>
      <c r="AA37" s="40">
        <v>9965515.6038000006</v>
      </c>
      <c r="AB37" s="40"/>
      <c r="AC37" s="40"/>
      <c r="AD37" s="40" t="s">
        <v>53</v>
      </c>
      <c r="AE37" s="40"/>
      <c r="AF37" s="75" t="s">
        <v>1734</v>
      </c>
    </row>
    <row r="38" spans="1:33" s="43" customFormat="1" ht="99" customHeight="1" x14ac:dyDescent="0.2">
      <c r="A38" s="66">
        <v>2</v>
      </c>
      <c r="B38" s="66">
        <v>17</v>
      </c>
      <c r="C38" s="66" t="s">
        <v>61</v>
      </c>
      <c r="D38" s="67">
        <v>1710</v>
      </c>
      <c r="E38" s="76" t="s">
        <v>62</v>
      </c>
      <c r="F38" s="24">
        <v>31949</v>
      </c>
      <c r="G38" s="24" t="str">
        <f t="shared" si="0"/>
        <v>3</v>
      </c>
      <c r="H38" s="25">
        <f t="shared" si="14"/>
        <v>0.3</v>
      </c>
      <c r="I38" s="26">
        <v>29</v>
      </c>
      <c r="J38" s="27" t="str">
        <f t="shared" si="2"/>
        <v>1</v>
      </c>
      <c r="K38" s="28">
        <f t="shared" si="15"/>
        <v>9.9999999999999992E-2</v>
      </c>
      <c r="L38" s="29">
        <v>3304</v>
      </c>
      <c r="M38" s="30" t="str">
        <f t="shared" si="4"/>
        <v>3</v>
      </c>
      <c r="N38" s="31">
        <f t="shared" si="5"/>
        <v>0.15</v>
      </c>
      <c r="O38" s="32">
        <v>127</v>
      </c>
      <c r="P38" s="33" t="str">
        <f t="shared" si="6"/>
        <v>3</v>
      </c>
      <c r="Q38" s="34">
        <f t="shared" si="16"/>
        <v>0.15</v>
      </c>
      <c r="R38" s="35">
        <f>+VLOOKUP(E38,'[1]% DESCOMP_MATRICULA'!$B$4:$D$101,2,FALSE)</f>
        <v>29</v>
      </c>
      <c r="S38" s="35" t="str">
        <f t="shared" si="8"/>
        <v>3</v>
      </c>
      <c r="T38" s="36">
        <f t="shared" si="17"/>
        <v>0.08</v>
      </c>
      <c r="U38" s="35">
        <f>+VLOOKUP(E38,'[1]% DESCOMP_MATRICULA'!$B$4:$D$101,3,FALSE)</f>
        <v>20</v>
      </c>
      <c r="V38" s="35" t="str">
        <f t="shared" si="10"/>
        <v>3</v>
      </c>
      <c r="W38" s="36">
        <f t="shared" si="18"/>
        <v>0.02</v>
      </c>
      <c r="X38" s="37">
        <f t="shared" si="12"/>
        <v>0.79999999999999993</v>
      </c>
      <c r="Y38" s="73" t="str">
        <f t="shared" si="13"/>
        <v>Distrito</v>
      </c>
      <c r="Z38" s="38">
        <v>817849.13009999995</v>
      </c>
      <c r="AA38" s="40">
        <v>10004568.449999999</v>
      </c>
      <c r="AB38" s="40" t="str">
        <f>+E38</f>
        <v>CAYAMBE</v>
      </c>
      <c r="AC38" s="39" t="s">
        <v>1710</v>
      </c>
      <c r="AD38" s="40" t="s">
        <v>53</v>
      </c>
      <c r="AE38" s="40" t="s">
        <v>54</v>
      </c>
      <c r="AF38" s="72" t="s">
        <v>1756</v>
      </c>
      <c r="AG38" s="85" t="s">
        <v>1716</v>
      </c>
    </row>
    <row r="39" spans="1:33" s="43" customFormat="1" ht="38.25" x14ac:dyDescent="0.2">
      <c r="A39" s="66">
        <v>2</v>
      </c>
      <c r="B39" s="66">
        <v>17</v>
      </c>
      <c r="C39" s="66" t="s">
        <v>61</v>
      </c>
      <c r="D39" s="66">
        <v>1710</v>
      </c>
      <c r="E39" s="66" t="s">
        <v>246</v>
      </c>
      <c r="F39" s="24">
        <v>9955</v>
      </c>
      <c r="G39" s="24" t="str">
        <f t="shared" si="0"/>
        <v>2</v>
      </c>
      <c r="H39" s="25">
        <f>+($F$5/3)*G39</f>
        <v>0.19999999999999998</v>
      </c>
      <c r="I39" s="26">
        <v>10</v>
      </c>
      <c r="J39" s="27" t="str">
        <f t="shared" si="2"/>
        <v>1</v>
      </c>
      <c r="K39" s="28">
        <f>($I$5/3)*J39</f>
        <v>9.9999999999999992E-2</v>
      </c>
      <c r="L39" s="29">
        <v>781</v>
      </c>
      <c r="M39" s="30" t="str">
        <f t="shared" si="4"/>
        <v>3</v>
      </c>
      <c r="N39" s="31">
        <f t="shared" si="5"/>
        <v>0.15</v>
      </c>
      <c r="O39" s="32">
        <v>21</v>
      </c>
      <c r="P39" s="33" t="str">
        <f t="shared" si="6"/>
        <v>2</v>
      </c>
      <c r="Q39" s="34">
        <f>+($O$5/3)*P39</f>
        <v>9.9999999999999992E-2</v>
      </c>
      <c r="R39" s="35">
        <f>+VLOOKUP(E39,'[1]% DESCOMP_MATRICULA'!$B$4:$D$101,2,FALSE)</f>
        <v>14</v>
      </c>
      <c r="S39" s="35" t="str">
        <f t="shared" si="8"/>
        <v>3</v>
      </c>
      <c r="T39" s="36">
        <f>+($R$5/3)*S39</f>
        <v>0.08</v>
      </c>
      <c r="U39" s="35">
        <f>+VLOOKUP(E39,'[1]% DESCOMP_MATRICULA'!$B$4:$D$101,3,FALSE)</f>
        <v>8</v>
      </c>
      <c r="V39" s="35" t="str">
        <f t="shared" si="10"/>
        <v>3</v>
      </c>
      <c r="W39" s="36">
        <f>+($U$5/3)*V39</f>
        <v>0.02</v>
      </c>
      <c r="X39" s="37">
        <f t="shared" si="12"/>
        <v>0.64999999999999991</v>
      </c>
      <c r="Y39" s="73" t="str">
        <f t="shared" si="13"/>
        <v>Oficina Tecnica</v>
      </c>
      <c r="Z39" s="38" t="e">
        <v>#N/A</v>
      </c>
      <c r="AA39" s="40" t="e">
        <v>#N/A</v>
      </c>
      <c r="AB39" s="40" t="s">
        <v>62</v>
      </c>
      <c r="AC39" s="40"/>
      <c r="AD39" s="40" t="s">
        <v>53</v>
      </c>
      <c r="AE39" s="40" t="s">
        <v>54</v>
      </c>
      <c r="AF39" s="74" t="s">
        <v>1703</v>
      </c>
    </row>
    <row r="40" spans="1:33" s="43" customFormat="1" ht="38.25" x14ac:dyDescent="0.2">
      <c r="A40" s="66">
        <v>2</v>
      </c>
      <c r="B40" s="66">
        <v>17</v>
      </c>
      <c r="C40" s="66" t="s">
        <v>61</v>
      </c>
      <c r="D40" s="66">
        <v>1711</v>
      </c>
      <c r="E40" s="66" t="s">
        <v>245</v>
      </c>
      <c r="F40" s="24">
        <v>8777</v>
      </c>
      <c r="G40" s="24" t="str">
        <f t="shared" si="0"/>
        <v>2</v>
      </c>
      <c r="H40" s="25">
        <f t="shared" si="14"/>
        <v>0.19999999999999998</v>
      </c>
      <c r="I40" s="26">
        <v>0</v>
      </c>
      <c r="J40" s="27" t="str">
        <f t="shared" si="2"/>
        <v>1</v>
      </c>
      <c r="K40" s="28">
        <f t="shared" si="15"/>
        <v>9.9999999999999992E-2</v>
      </c>
      <c r="L40" s="29">
        <v>0</v>
      </c>
      <c r="M40" s="30" t="str">
        <f t="shared" si="4"/>
        <v>1</v>
      </c>
      <c r="N40" s="31">
        <f t="shared" si="5"/>
        <v>4.9999999999999996E-2</v>
      </c>
      <c r="O40" s="32">
        <v>0</v>
      </c>
      <c r="P40" s="33" t="str">
        <f t="shared" si="6"/>
        <v>1</v>
      </c>
      <c r="Q40" s="34">
        <f t="shared" si="16"/>
        <v>4.9999999999999996E-2</v>
      </c>
      <c r="R40" s="35">
        <v>0</v>
      </c>
      <c r="S40" s="35" t="str">
        <f t="shared" si="8"/>
        <v>1</v>
      </c>
      <c r="T40" s="36">
        <f t="shared" si="17"/>
        <v>2.6666666666666668E-2</v>
      </c>
      <c r="U40" s="35">
        <v>0</v>
      </c>
      <c r="V40" s="35" t="str">
        <f t="shared" si="10"/>
        <v>1</v>
      </c>
      <c r="W40" s="36">
        <f t="shared" si="18"/>
        <v>6.6666666666666671E-3</v>
      </c>
      <c r="X40" s="37">
        <f t="shared" si="12"/>
        <v>0.43333333333333329</v>
      </c>
      <c r="Y40" s="73" t="str">
        <f t="shared" si="13"/>
        <v>Sin Presencia</v>
      </c>
      <c r="Z40" s="38" t="e">
        <v>#N/A</v>
      </c>
      <c r="AA40" s="40" t="e">
        <v>#N/A</v>
      </c>
      <c r="AB40" s="40" t="s">
        <v>62</v>
      </c>
      <c r="AC40" s="40"/>
      <c r="AD40" s="40" t="s">
        <v>53</v>
      </c>
      <c r="AE40" s="40"/>
      <c r="AF40" s="75" t="s">
        <v>1734</v>
      </c>
    </row>
    <row r="41" spans="1:33" s="43" customFormat="1" ht="38.25" x14ac:dyDescent="0.2">
      <c r="A41" s="66">
        <v>2</v>
      </c>
      <c r="B41" s="66">
        <v>17</v>
      </c>
      <c r="C41" s="66" t="s">
        <v>61</v>
      </c>
      <c r="D41" s="66">
        <v>1711</v>
      </c>
      <c r="E41" s="66" t="s">
        <v>247</v>
      </c>
      <c r="F41" s="24">
        <v>5480</v>
      </c>
      <c r="G41" s="24" t="str">
        <f t="shared" si="0"/>
        <v>2</v>
      </c>
      <c r="H41" s="25">
        <f t="shared" si="14"/>
        <v>0.19999999999999998</v>
      </c>
      <c r="I41" s="26">
        <v>1</v>
      </c>
      <c r="J41" s="27" t="str">
        <f t="shared" si="2"/>
        <v>1</v>
      </c>
      <c r="K41" s="28">
        <f t="shared" si="15"/>
        <v>9.9999999999999992E-2</v>
      </c>
      <c r="L41" s="29">
        <v>179</v>
      </c>
      <c r="M41" s="30" t="str">
        <f t="shared" si="4"/>
        <v>2</v>
      </c>
      <c r="N41" s="31">
        <f t="shared" si="5"/>
        <v>9.9999999999999992E-2</v>
      </c>
      <c r="O41" s="32">
        <v>9</v>
      </c>
      <c r="P41" s="33" t="str">
        <f t="shared" si="6"/>
        <v>2</v>
      </c>
      <c r="Q41" s="34">
        <f t="shared" si="16"/>
        <v>9.9999999999999992E-2</v>
      </c>
      <c r="R41" s="35">
        <f>+VLOOKUP(E41,'[1]% DESCOMP_MATRICULA'!$B$4:$D$101,2,FALSE)</f>
        <v>2</v>
      </c>
      <c r="S41" s="35" t="str">
        <f t="shared" si="8"/>
        <v>2</v>
      </c>
      <c r="T41" s="36">
        <f t="shared" si="17"/>
        <v>5.3333333333333337E-2</v>
      </c>
      <c r="U41" s="35">
        <f>+VLOOKUP(E41,'[1]% DESCOMP_MATRICULA'!$B$4:$D$101,3,FALSE)</f>
        <v>0</v>
      </c>
      <c r="V41" s="35" t="str">
        <f t="shared" si="10"/>
        <v>1</v>
      </c>
      <c r="W41" s="36">
        <f t="shared" si="18"/>
        <v>6.6666666666666671E-3</v>
      </c>
      <c r="X41" s="37">
        <f t="shared" si="12"/>
        <v>0.55999999999999994</v>
      </c>
      <c r="Y41" s="73" t="str">
        <f t="shared" si="13"/>
        <v>Sin Presencia</v>
      </c>
      <c r="Z41" s="38" t="e">
        <v>#N/A</v>
      </c>
      <c r="AA41" s="40" t="e">
        <v>#N/A</v>
      </c>
      <c r="AB41" s="40" t="s">
        <v>62</v>
      </c>
      <c r="AC41" s="40"/>
      <c r="AD41" s="40" t="s">
        <v>53</v>
      </c>
      <c r="AE41" s="40" t="s">
        <v>54</v>
      </c>
      <c r="AF41" s="74" t="s">
        <v>1703</v>
      </c>
    </row>
    <row r="42" spans="1:33" s="43" customFormat="1" ht="38.25" x14ac:dyDescent="0.2">
      <c r="A42" s="66">
        <v>2</v>
      </c>
      <c r="B42" s="66">
        <v>17</v>
      </c>
      <c r="C42" s="66" t="s">
        <v>61</v>
      </c>
      <c r="D42" s="66">
        <v>1712</v>
      </c>
      <c r="E42" s="66" t="s">
        <v>248</v>
      </c>
      <c r="F42" s="24">
        <v>1622</v>
      </c>
      <c r="G42" s="24" t="str">
        <f t="shared" si="0"/>
        <v>1</v>
      </c>
      <c r="H42" s="25">
        <f t="shared" si="14"/>
        <v>9.9999999999999992E-2</v>
      </c>
      <c r="I42" s="26">
        <v>0</v>
      </c>
      <c r="J42" s="27" t="str">
        <f t="shared" si="2"/>
        <v>1</v>
      </c>
      <c r="K42" s="28">
        <f t="shared" si="15"/>
        <v>9.9999999999999992E-2</v>
      </c>
      <c r="L42" s="29">
        <v>0</v>
      </c>
      <c r="M42" s="30" t="str">
        <f t="shared" si="4"/>
        <v>1</v>
      </c>
      <c r="N42" s="31">
        <f t="shared" si="5"/>
        <v>4.9999999999999996E-2</v>
      </c>
      <c r="O42" s="32">
        <v>0</v>
      </c>
      <c r="P42" s="33" t="str">
        <f t="shared" si="6"/>
        <v>1</v>
      </c>
      <c r="Q42" s="34">
        <f t="shared" si="16"/>
        <v>4.9999999999999996E-2</v>
      </c>
      <c r="R42" s="35">
        <v>0</v>
      </c>
      <c r="S42" s="35" t="str">
        <f t="shared" si="8"/>
        <v>1</v>
      </c>
      <c r="T42" s="36">
        <f t="shared" si="17"/>
        <v>2.6666666666666668E-2</v>
      </c>
      <c r="U42" s="35">
        <v>0</v>
      </c>
      <c r="V42" s="35" t="str">
        <f t="shared" si="10"/>
        <v>1</v>
      </c>
      <c r="W42" s="36">
        <f t="shared" si="18"/>
        <v>6.6666666666666671E-3</v>
      </c>
      <c r="X42" s="37">
        <f t="shared" si="12"/>
        <v>0.33333333333333331</v>
      </c>
      <c r="Y42" s="73" t="str">
        <f t="shared" si="13"/>
        <v>Sin Presencia</v>
      </c>
      <c r="Z42" s="38">
        <v>734440.25</v>
      </c>
      <c r="AA42" s="40">
        <v>10002568.98</v>
      </c>
      <c r="AB42" s="40" t="s">
        <v>62</v>
      </c>
      <c r="AC42" s="40"/>
      <c r="AD42" s="40" t="s">
        <v>53</v>
      </c>
      <c r="AE42" s="40"/>
      <c r="AF42" s="75" t="s">
        <v>1734</v>
      </c>
    </row>
    <row r="43" spans="1:33" s="43" customFormat="1" ht="38.25" x14ac:dyDescent="0.2">
      <c r="A43" s="66">
        <v>2</v>
      </c>
      <c r="B43" s="66">
        <v>17</v>
      </c>
      <c r="C43" s="66" t="s">
        <v>61</v>
      </c>
      <c r="D43" s="66">
        <v>1712</v>
      </c>
      <c r="E43" s="66" t="s">
        <v>249</v>
      </c>
      <c r="F43" s="24">
        <v>1946</v>
      </c>
      <c r="G43" s="24" t="str">
        <f t="shared" si="0"/>
        <v>1</v>
      </c>
      <c r="H43" s="25">
        <f t="shared" si="14"/>
        <v>9.9999999999999992E-2</v>
      </c>
      <c r="I43" s="26">
        <v>0</v>
      </c>
      <c r="J43" s="27" t="str">
        <f t="shared" si="2"/>
        <v>1</v>
      </c>
      <c r="K43" s="28">
        <f t="shared" si="15"/>
        <v>9.9999999999999992E-2</v>
      </c>
      <c r="L43" s="29">
        <v>0</v>
      </c>
      <c r="M43" s="30" t="str">
        <f t="shared" si="4"/>
        <v>1</v>
      </c>
      <c r="N43" s="31">
        <f t="shared" si="5"/>
        <v>4.9999999999999996E-2</v>
      </c>
      <c r="O43" s="32">
        <v>0</v>
      </c>
      <c r="P43" s="33" t="str">
        <f t="shared" si="6"/>
        <v>1</v>
      </c>
      <c r="Q43" s="34">
        <f t="shared" si="16"/>
        <v>4.9999999999999996E-2</v>
      </c>
      <c r="R43" s="35">
        <v>0</v>
      </c>
      <c r="S43" s="35" t="str">
        <f t="shared" si="8"/>
        <v>1</v>
      </c>
      <c r="T43" s="36">
        <f t="shared" si="17"/>
        <v>2.6666666666666668E-2</v>
      </c>
      <c r="U43" s="35">
        <v>0</v>
      </c>
      <c r="V43" s="35" t="str">
        <f t="shared" si="10"/>
        <v>1</v>
      </c>
      <c r="W43" s="36">
        <f t="shared" si="18"/>
        <v>6.6666666666666671E-3</v>
      </c>
      <c r="X43" s="37">
        <f t="shared" si="12"/>
        <v>0.33333333333333331</v>
      </c>
      <c r="Y43" s="73" t="str">
        <f t="shared" si="13"/>
        <v>Sin Presencia</v>
      </c>
      <c r="Z43" s="38">
        <v>716688.04</v>
      </c>
      <c r="AA43" s="40">
        <v>10009695.5</v>
      </c>
      <c r="AB43" s="40" t="s">
        <v>62</v>
      </c>
      <c r="AC43" s="40"/>
      <c r="AD43" s="40" t="s">
        <v>53</v>
      </c>
      <c r="AE43" s="40"/>
      <c r="AF43" s="75" t="s">
        <v>1734</v>
      </c>
    </row>
    <row r="44" spans="1:33" s="43" customFormat="1" ht="38.25" x14ac:dyDescent="0.2">
      <c r="A44" s="66">
        <v>2</v>
      </c>
      <c r="B44" s="66">
        <v>17</v>
      </c>
      <c r="C44" s="66" t="s">
        <v>61</v>
      </c>
      <c r="D44" s="66">
        <v>1712</v>
      </c>
      <c r="E44" s="66" t="s">
        <v>250</v>
      </c>
      <c r="F44" s="24">
        <v>2353</v>
      </c>
      <c r="G44" s="24" t="str">
        <f t="shared" si="0"/>
        <v>2</v>
      </c>
      <c r="H44" s="25">
        <f t="shared" si="14"/>
        <v>0.19999999999999998</v>
      </c>
      <c r="I44" s="26">
        <v>0</v>
      </c>
      <c r="J44" s="27" t="str">
        <f t="shared" si="2"/>
        <v>1</v>
      </c>
      <c r="K44" s="28">
        <f t="shared" si="15"/>
        <v>9.9999999999999992E-2</v>
      </c>
      <c r="L44" s="29">
        <v>0</v>
      </c>
      <c r="M44" s="30" t="str">
        <f t="shared" si="4"/>
        <v>1</v>
      </c>
      <c r="N44" s="31">
        <f t="shared" si="5"/>
        <v>4.9999999999999996E-2</v>
      </c>
      <c r="O44" s="32">
        <v>0</v>
      </c>
      <c r="P44" s="33" t="str">
        <f t="shared" si="6"/>
        <v>1</v>
      </c>
      <c r="Q44" s="34">
        <f t="shared" si="16"/>
        <v>4.9999999999999996E-2</v>
      </c>
      <c r="R44" s="35">
        <v>0</v>
      </c>
      <c r="S44" s="35" t="str">
        <f t="shared" si="8"/>
        <v>1</v>
      </c>
      <c r="T44" s="36">
        <f t="shared" si="17"/>
        <v>2.6666666666666668E-2</v>
      </c>
      <c r="U44" s="35">
        <v>0</v>
      </c>
      <c r="V44" s="35" t="str">
        <f t="shared" si="10"/>
        <v>1</v>
      </c>
      <c r="W44" s="36">
        <f t="shared" si="18"/>
        <v>6.6666666666666671E-3</v>
      </c>
      <c r="X44" s="37">
        <f t="shared" si="12"/>
        <v>0.43333333333333329</v>
      </c>
      <c r="Y44" s="73" t="str">
        <f t="shared" si="13"/>
        <v>Sin Presencia</v>
      </c>
      <c r="Z44" s="38">
        <v>694168.97</v>
      </c>
      <c r="AA44" s="40">
        <v>10013577.640000001</v>
      </c>
      <c r="AB44" s="40" t="s">
        <v>62</v>
      </c>
      <c r="AC44" s="40"/>
      <c r="AD44" s="40" t="s">
        <v>53</v>
      </c>
      <c r="AE44" s="40"/>
      <c r="AF44" s="75" t="s">
        <v>1734</v>
      </c>
    </row>
    <row r="45" spans="1:33" s="43" customFormat="1" ht="25.5" x14ac:dyDescent="0.2">
      <c r="A45" s="66">
        <v>2</v>
      </c>
      <c r="B45" s="66">
        <v>22</v>
      </c>
      <c r="C45" s="66" t="s">
        <v>56</v>
      </c>
      <c r="D45" s="67">
        <v>2201</v>
      </c>
      <c r="E45" s="66" t="s">
        <v>65</v>
      </c>
      <c r="F45" s="24">
        <v>7594</v>
      </c>
      <c r="G45" s="24" t="str">
        <f t="shared" si="0"/>
        <v>2</v>
      </c>
      <c r="H45" s="25">
        <f>+($F$5/3)*G45</f>
        <v>0.19999999999999998</v>
      </c>
      <c r="I45" s="26">
        <v>18</v>
      </c>
      <c r="J45" s="27" t="str">
        <f t="shared" si="2"/>
        <v>1</v>
      </c>
      <c r="K45" s="28">
        <f>($I$5/3)*J45</f>
        <v>9.9999999999999992E-2</v>
      </c>
      <c r="L45" s="29">
        <v>1283</v>
      </c>
      <c r="M45" s="30" t="str">
        <f t="shared" si="4"/>
        <v>3</v>
      </c>
      <c r="N45" s="31">
        <f t="shared" si="5"/>
        <v>0.15</v>
      </c>
      <c r="O45" s="32">
        <v>75</v>
      </c>
      <c r="P45" s="33" t="str">
        <f t="shared" si="6"/>
        <v>3</v>
      </c>
      <c r="Q45" s="34">
        <f>+($O$5/3)*P45</f>
        <v>0.15</v>
      </c>
      <c r="R45" s="35">
        <f>+VLOOKUP(E45,'[1]% DESCOMP_MATRICULA'!$B$4:$D$101,2,FALSE)</f>
        <v>8</v>
      </c>
      <c r="S45" s="35" t="str">
        <f t="shared" si="8"/>
        <v>2</v>
      </c>
      <c r="T45" s="36">
        <f>+($R$5/3)*S45</f>
        <v>5.3333333333333337E-2</v>
      </c>
      <c r="U45" s="35">
        <f>+VLOOKUP(E45,'[1]% DESCOMP_MATRICULA'!$B$4:$D$101,3,FALSE)</f>
        <v>18</v>
      </c>
      <c r="V45" s="35" t="str">
        <f t="shared" si="10"/>
        <v>3</v>
      </c>
      <c r="W45" s="36">
        <f>+($U$5/3)*V45</f>
        <v>0.02</v>
      </c>
      <c r="X45" s="37">
        <f t="shared" si="12"/>
        <v>0.67333333333333334</v>
      </c>
      <c r="Y45" s="73" t="str">
        <f t="shared" si="13"/>
        <v>Oficina Tecnica</v>
      </c>
      <c r="Z45" s="38">
        <v>961625.86349999998</v>
      </c>
      <c r="AA45" s="40">
        <v>9967452.6330999993</v>
      </c>
      <c r="AB45" s="40" t="str">
        <f>+E45</f>
        <v>LA JOYA DE LOS SACHAS</v>
      </c>
      <c r="AC45" s="39" t="s">
        <v>1711</v>
      </c>
      <c r="AD45" s="40" t="s">
        <v>56</v>
      </c>
      <c r="AE45" s="40" t="s">
        <v>59</v>
      </c>
      <c r="AF45" s="41" t="s">
        <v>1757</v>
      </c>
      <c r="AG45" s="65"/>
    </row>
    <row r="46" spans="1:33" s="43" customFormat="1" x14ac:dyDescent="0.2">
      <c r="A46" s="66">
        <v>2</v>
      </c>
      <c r="B46" s="66">
        <v>22</v>
      </c>
      <c r="C46" s="66" t="s">
        <v>56</v>
      </c>
      <c r="D46" s="67">
        <v>2202</v>
      </c>
      <c r="E46" s="66" t="s">
        <v>251</v>
      </c>
      <c r="F46" s="24">
        <v>14714</v>
      </c>
      <c r="G46" s="24" t="str">
        <f t="shared" si="0"/>
        <v>3</v>
      </c>
      <c r="H46" s="25">
        <f>+($F$5/3)*G46</f>
        <v>0.3</v>
      </c>
      <c r="I46" s="26">
        <v>36</v>
      </c>
      <c r="J46" s="27" t="str">
        <f t="shared" si="2"/>
        <v>1</v>
      </c>
      <c r="K46" s="28">
        <f>($I$5/3)*J46</f>
        <v>9.9999999999999992E-2</v>
      </c>
      <c r="L46" s="29">
        <v>2935</v>
      </c>
      <c r="M46" s="30" t="str">
        <f t="shared" si="4"/>
        <v>3</v>
      </c>
      <c r="N46" s="31">
        <f t="shared" si="5"/>
        <v>0.15</v>
      </c>
      <c r="O46" s="32">
        <v>155</v>
      </c>
      <c r="P46" s="33" t="str">
        <f t="shared" si="6"/>
        <v>3</v>
      </c>
      <c r="Q46" s="34">
        <f>+($O$5/3)*P46</f>
        <v>0.15</v>
      </c>
      <c r="R46" s="35">
        <f>+VLOOKUP(E46,'[1]% DESCOMP_MATRICULA'!$B$4:$D$101,2,FALSE)</f>
        <v>45</v>
      </c>
      <c r="S46" s="35" t="str">
        <f t="shared" si="8"/>
        <v>3</v>
      </c>
      <c r="T46" s="36">
        <f>+($R$5/3)*S46</f>
        <v>0.08</v>
      </c>
      <c r="U46" s="35">
        <f>+VLOOKUP(E46,'[1]% DESCOMP_MATRICULA'!$B$4:$D$101,3,FALSE)</f>
        <v>1</v>
      </c>
      <c r="V46" s="35" t="str">
        <f t="shared" si="10"/>
        <v>1</v>
      </c>
      <c r="W46" s="36">
        <f>+($U$5/3)*V46</f>
        <v>6.6666666666666671E-3</v>
      </c>
      <c r="X46" s="37">
        <f t="shared" si="12"/>
        <v>0.78666666666666663</v>
      </c>
      <c r="Y46" s="73" t="str">
        <f t="shared" si="13"/>
        <v>Distrito</v>
      </c>
      <c r="Z46" s="38">
        <v>910542.01610000001</v>
      </c>
      <c r="AA46" s="40">
        <v>9923210.0056999996</v>
      </c>
      <c r="AB46" s="40" t="str">
        <f>+E46</f>
        <v>LORETO</v>
      </c>
      <c r="AC46" s="39" t="s">
        <v>1712</v>
      </c>
      <c r="AD46" s="40" t="s">
        <v>56</v>
      </c>
      <c r="AE46" s="40" t="s">
        <v>59</v>
      </c>
      <c r="AF46" s="41" t="s">
        <v>1758</v>
      </c>
      <c r="AG46" s="65"/>
    </row>
    <row r="47" spans="1:33" s="43" customFormat="1" ht="94.5" customHeight="1" x14ac:dyDescent="0.2">
      <c r="A47" s="66">
        <v>2</v>
      </c>
      <c r="B47" s="66">
        <v>22</v>
      </c>
      <c r="C47" s="66" t="s">
        <v>56</v>
      </c>
      <c r="D47" s="66">
        <v>2202</v>
      </c>
      <c r="E47" s="77" t="s">
        <v>56</v>
      </c>
      <c r="F47" s="24">
        <v>25551</v>
      </c>
      <c r="G47" s="24" t="str">
        <f t="shared" si="0"/>
        <v>3</v>
      </c>
      <c r="H47" s="25">
        <f t="shared" si="14"/>
        <v>0.3</v>
      </c>
      <c r="I47" s="26">
        <v>77</v>
      </c>
      <c r="J47" s="27" t="str">
        <f t="shared" si="2"/>
        <v>2</v>
      </c>
      <c r="K47" s="28">
        <f t="shared" si="15"/>
        <v>0.19999999999999998</v>
      </c>
      <c r="L47" s="29">
        <v>4123</v>
      </c>
      <c r="M47" s="30" t="str">
        <f t="shared" si="4"/>
        <v>3</v>
      </c>
      <c r="N47" s="31">
        <f t="shared" si="5"/>
        <v>0.15</v>
      </c>
      <c r="O47" s="32">
        <v>216</v>
      </c>
      <c r="P47" s="33" t="str">
        <f t="shared" si="6"/>
        <v>3</v>
      </c>
      <c r="Q47" s="34">
        <f t="shared" si="16"/>
        <v>0.15</v>
      </c>
      <c r="R47" s="35">
        <f>+VLOOKUP(E47,'[1]% DESCOMP_MATRICULA'!$B$4:$D$101,2,FALSE)</f>
        <v>37</v>
      </c>
      <c r="S47" s="35" t="str">
        <f t="shared" si="8"/>
        <v>3</v>
      </c>
      <c r="T47" s="36">
        <f t="shared" si="17"/>
        <v>0.08</v>
      </c>
      <c r="U47" s="35">
        <f>+VLOOKUP(E47,'[1]% DESCOMP_MATRICULA'!$B$4:$D$101,3,FALSE)</f>
        <v>8</v>
      </c>
      <c r="V47" s="35" t="str">
        <f t="shared" si="10"/>
        <v>3</v>
      </c>
      <c r="W47" s="36">
        <f t="shared" si="18"/>
        <v>0.02</v>
      </c>
      <c r="X47" s="37">
        <f t="shared" si="12"/>
        <v>0.9</v>
      </c>
      <c r="Y47" s="73" t="str">
        <f t="shared" si="13"/>
        <v>Distrito</v>
      </c>
      <c r="Z47" s="40">
        <v>946386.68759999995</v>
      </c>
      <c r="AA47" s="40">
        <v>9949261.2129999995</v>
      </c>
      <c r="AB47" s="40"/>
      <c r="AC47" s="40"/>
      <c r="AD47" s="40" t="str">
        <f>+E47</f>
        <v>ORELLANA</v>
      </c>
      <c r="AE47" s="40" t="s">
        <v>59</v>
      </c>
      <c r="AF47" s="41" t="s">
        <v>1726</v>
      </c>
      <c r="AG47" s="87" t="s">
        <v>1676</v>
      </c>
    </row>
    <row r="48" spans="1:33" s="43" customFormat="1" ht="51" x14ac:dyDescent="0.2">
      <c r="A48" s="66">
        <v>2</v>
      </c>
      <c r="B48" s="66">
        <v>22</v>
      </c>
      <c r="C48" s="66" t="s">
        <v>56</v>
      </c>
      <c r="D48" s="66">
        <v>2203</v>
      </c>
      <c r="E48" s="76" t="s">
        <v>57</v>
      </c>
      <c r="F48" s="24">
        <v>3829</v>
      </c>
      <c r="G48" s="24" t="str">
        <f t="shared" si="0"/>
        <v>2</v>
      </c>
      <c r="H48" s="25">
        <f t="shared" si="14"/>
        <v>0.19999999999999998</v>
      </c>
      <c r="I48" s="26">
        <v>13</v>
      </c>
      <c r="J48" s="27" t="str">
        <f t="shared" si="2"/>
        <v>1</v>
      </c>
      <c r="K48" s="28">
        <f t="shared" si="15"/>
        <v>9.9999999999999992E-2</v>
      </c>
      <c r="L48" s="29">
        <v>1009</v>
      </c>
      <c r="M48" s="30" t="str">
        <f t="shared" si="4"/>
        <v>3</v>
      </c>
      <c r="N48" s="31">
        <f t="shared" si="5"/>
        <v>0.15</v>
      </c>
      <c r="O48" s="32">
        <v>53</v>
      </c>
      <c r="P48" s="33" t="str">
        <f t="shared" si="6"/>
        <v>3</v>
      </c>
      <c r="Q48" s="34">
        <f t="shared" si="16"/>
        <v>0.15</v>
      </c>
      <c r="R48" s="35">
        <f>+VLOOKUP(E48,'[1]% DESCOMP_MATRICULA'!$B$4:$D$101,2,FALSE)</f>
        <v>15</v>
      </c>
      <c r="S48" s="35" t="str">
        <f t="shared" si="8"/>
        <v>3</v>
      </c>
      <c r="T48" s="36">
        <f t="shared" si="17"/>
        <v>0.08</v>
      </c>
      <c r="U48" s="35">
        <f>+VLOOKUP(E48,'[1]% DESCOMP_MATRICULA'!$B$4:$D$101,3,FALSE)</f>
        <v>27</v>
      </c>
      <c r="V48" s="35" t="str">
        <f t="shared" si="10"/>
        <v>3</v>
      </c>
      <c r="W48" s="36">
        <f t="shared" si="18"/>
        <v>0.02</v>
      </c>
      <c r="X48" s="37">
        <f t="shared" si="12"/>
        <v>0.7</v>
      </c>
      <c r="Y48" s="73" t="str">
        <f t="shared" si="13"/>
        <v>Oficina Tecnica</v>
      </c>
      <c r="Z48" s="40">
        <v>959247.32649999997</v>
      </c>
      <c r="AA48" s="40">
        <v>10006247.796800001</v>
      </c>
      <c r="AB48" s="40"/>
      <c r="AC48" s="40"/>
      <c r="AD48" s="40" t="str">
        <f>+E48</f>
        <v>AGUARICO</v>
      </c>
      <c r="AE48" s="40" t="s">
        <v>58</v>
      </c>
      <c r="AF48" s="72" t="s">
        <v>1759</v>
      </c>
      <c r="AG48" s="85" t="s">
        <v>1716</v>
      </c>
    </row>
    <row r="49" spans="1:33" s="43" customFormat="1" ht="25.5" x14ac:dyDescent="0.2">
      <c r="A49" s="66">
        <v>3</v>
      </c>
      <c r="B49" s="66">
        <v>5</v>
      </c>
      <c r="C49" s="66" t="s">
        <v>68</v>
      </c>
      <c r="D49" s="67">
        <v>501</v>
      </c>
      <c r="E49" s="66" t="s">
        <v>95</v>
      </c>
      <c r="F49" s="24">
        <v>18276</v>
      </c>
      <c r="G49" s="24" t="str">
        <f t="shared" si="0"/>
        <v>3</v>
      </c>
      <c r="H49" s="25">
        <f t="shared" si="14"/>
        <v>0.3</v>
      </c>
      <c r="I49" s="26">
        <v>13</v>
      </c>
      <c r="J49" s="27" t="str">
        <f t="shared" si="2"/>
        <v>1</v>
      </c>
      <c r="K49" s="28">
        <f t="shared" si="15"/>
        <v>9.9999999999999992E-2</v>
      </c>
      <c r="L49" s="29">
        <v>427</v>
      </c>
      <c r="M49" s="30" t="str">
        <f t="shared" si="4"/>
        <v>2</v>
      </c>
      <c r="N49" s="31">
        <f t="shared" si="5"/>
        <v>9.9999999999999992E-2</v>
      </c>
      <c r="O49" s="32">
        <v>23</v>
      </c>
      <c r="P49" s="33" t="str">
        <f t="shared" si="6"/>
        <v>2</v>
      </c>
      <c r="Q49" s="34">
        <f t="shared" si="16"/>
        <v>9.9999999999999992E-2</v>
      </c>
      <c r="R49" s="35">
        <f>+VLOOKUP(E49,'[1]% DESCOMP_MATRICULA'!$B$4:$D$101,2,FALSE)</f>
        <v>19</v>
      </c>
      <c r="S49" s="35" t="str">
        <f t="shared" si="8"/>
        <v>3</v>
      </c>
      <c r="T49" s="36">
        <f t="shared" si="17"/>
        <v>0.08</v>
      </c>
      <c r="U49" s="35">
        <f>+VLOOKUP(E49,'[1]% DESCOMP_MATRICULA'!$B$4:$D$101,3,FALSE)</f>
        <v>0</v>
      </c>
      <c r="V49" s="35" t="str">
        <f t="shared" si="10"/>
        <v>1</v>
      </c>
      <c r="W49" s="36">
        <f t="shared" si="18"/>
        <v>6.6666666666666671E-3</v>
      </c>
      <c r="X49" s="37">
        <f t="shared" si="12"/>
        <v>0.68666666666666654</v>
      </c>
      <c r="Y49" s="73" t="str">
        <f t="shared" si="13"/>
        <v>Oficina Tecnica</v>
      </c>
      <c r="Z49" s="38">
        <v>765090.07510000002</v>
      </c>
      <c r="AA49" s="40">
        <v>9896541.4209000003</v>
      </c>
      <c r="AB49" s="40" t="s">
        <v>253</v>
      </c>
      <c r="AC49" s="40"/>
      <c r="AD49" s="40"/>
      <c r="AE49" s="40"/>
      <c r="AF49" s="74" t="s">
        <v>1737</v>
      </c>
    </row>
    <row r="50" spans="1:33" s="43" customFormat="1" ht="38.25" x14ac:dyDescent="0.2">
      <c r="A50" s="66">
        <v>3</v>
      </c>
      <c r="B50" s="66">
        <v>5</v>
      </c>
      <c r="C50" s="66" t="s">
        <v>68</v>
      </c>
      <c r="D50" s="67">
        <v>502</v>
      </c>
      <c r="E50" s="66" t="s">
        <v>252</v>
      </c>
      <c r="F50" s="24">
        <v>6014</v>
      </c>
      <c r="G50" s="24" t="str">
        <f t="shared" si="0"/>
        <v>2</v>
      </c>
      <c r="H50" s="25">
        <f t="shared" si="14"/>
        <v>0.19999999999999998</v>
      </c>
      <c r="I50" s="26">
        <v>0</v>
      </c>
      <c r="J50" s="27" t="str">
        <f t="shared" si="2"/>
        <v>1</v>
      </c>
      <c r="K50" s="28">
        <f t="shared" si="15"/>
        <v>9.9999999999999992E-2</v>
      </c>
      <c r="L50" s="29">
        <v>0</v>
      </c>
      <c r="M50" s="30" t="str">
        <f t="shared" si="4"/>
        <v>1</v>
      </c>
      <c r="N50" s="31">
        <f t="shared" si="5"/>
        <v>4.9999999999999996E-2</v>
      </c>
      <c r="O50" s="32">
        <v>0</v>
      </c>
      <c r="P50" s="33" t="str">
        <f t="shared" si="6"/>
        <v>1</v>
      </c>
      <c r="Q50" s="34">
        <f t="shared" si="16"/>
        <v>4.9999999999999996E-2</v>
      </c>
      <c r="R50" s="35">
        <v>0</v>
      </c>
      <c r="S50" s="35" t="str">
        <f t="shared" si="8"/>
        <v>1</v>
      </c>
      <c r="T50" s="36">
        <f t="shared" si="17"/>
        <v>2.6666666666666668E-2</v>
      </c>
      <c r="U50" s="35">
        <v>0</v>
      </c>
      <c r="V50" s="35" t="str">
        <f t="shared" si="10"/>
        <v>1</v>
      </c>
      <c r="W50" s="36">
        <f t="shared" si="18"/>
        <v>6.6666666666666671E-3</v>
      </c>
      <c r="X50" s="37">
        <f t="shared" si="12"/>
        <v>0.43333333333333329</v>
      </c>
      <c r="Y50" s="73" t="str">
        <f t="shared" si="13"/>
        <v>Sin Presencia</v>
      </c>
      <c r="Z50" s="38">
        <v>697702.38</v>
      </c>
      <c r="AA50" s="40">
        <v>9895922.1999999993</v>
      </c>
      <c r="AB50" s="40"/>
      <c r="AC50" s="40"/>
      <c r="AD50" s="40"/>
      <c r="AE50" s="40"/>
      <c r="AF50" s="75" t="s">
        <v>1734</v>
      </c>
    </row>
    <row r="51" spans="1:33" s="43" customFormat="1" ht="68.25" customHeight="1" x14ac:dyDescent="0.2">
      <c r="A51" s="66">
        <v>3</v>
      </c>
      <c r="B51" s="66">
        <v>5</v>
      </c>
      <c r="C51" s="66" t="s">
        <v>68</v>
      </c>
      <c r="D51" s="67">
        <v>503</v>
      </c>
      <c r="E51" s="66" t="s">
        <v>84</v>
      </c>
      <c r="F51" s="24">
        <v>4462</v>
      </c>
      <c r="G51" s="24" t="str">
        <f t="shared" si="0"/>
        <v>2</v>
      </c>
      <c r="H51" s="25">
        <f t="shared" si="14"/>
        <v>0.19999999999999998</v>
      </c>
      <c r="I51" s="26">
        <v>11</v>
      </c>
      <c r="J51" s="27" t="str">
        <f t="shared" si="2"/>
        <v>1</v>
      </c>
      <c r="K51" s="28">
        <f t="shared" si="15"/>
        <v>9.9999999999999992E-2</v>
      </c>
      <c r="L51" s="29">
        <v>175</v>
      </c>
      <c r="M51" s="30" t="str">
        <f t="shared" si="4"/>
        <v>2</v>
      </c>
      <c r="N51" s="31">
        <f t="shared" si="5"/>
        <v>9.9999999999999992E-2</v>
      </c>
      <c r="O51" s="32">
        <v>20</v>
      </c>
      <c r="P51" s="33" t="str">
        <f t="shared" si="6"/>
        <v>2</v>
      </c>
      <c r="Q51" s="34">
        <f t="shared" si="16"/>
        <v>9.9999999999999992E-2</v>
      </c>
      <c r="R51" s="35">
        <f>+VLOOKUP(E51,'[1]% DESCOMP_MATRICULA'!$B$4:$D$101,2,FALSE)</f>
        <v>6</v>
      </c>
      <c r="S51" s="35" t="str">
        <f t="shared" si="8"/>
        <v>2</v>
      </c>
      <c r="T51" s="36">
        <f t="shared" si="17"/>
        <v>5.3333333333333337E-2</v>
      </c>
      <c r="U51" s="35">
        <f>+VLOOKUP(E51,'[1]% DESCOMP_MATRICULA'!$B$4:$D$101,3,FALSE)</f>
        <v>0</v>
      </c>
      <c r="V51" s="35" t="str">
        <f t="shared" si="10"/>
        <v>1</v>
      </c>
      <c r="W51" s="36">
        <f t="shared" si="18"/>
        <v>6.6666666666666671E-3</v>
      </c>
      <c r="X51" s="37">
        <f t="shared" si="12"/>
        <v>0.55999999999999994</v>
      </c>
      <c r="Y51" s="73" t="str">
        <f t="shared" si="13"/>
        <v>Sin Presencia</v>
      </c>
      <c r="Z51" s="40">
        <v>713393.21</v>
      </c>
      <c r="AA51" s="40">
        <v>9874406.2799999993</v>
      </c>
      <c r="AB51" s="40"/>
      <c r="AC51" s="40"/>
      <c r="AD51" s="40" t="s">
        <v>69</v>
      </c>
      <c r="AE51" s="40" t="s">
        <v>70</v>
      </c>
      <c r="AF51" s="75" t="s">
        <v>1734</v>
      </c>
      <c r="AG51" s="65"/>
    </row>
    <row r="52" spans="1:33" s="43" customFormat="1" ht="99.75" customHeight="1" x14ac:dyDescent="0.2">
      <c r="A52" s="66">
        <v>3</v>
      </c>
      <c r="B52" s="66">
        <v>5</v>
      </c>
      <c r="C52" s="66" t="s">
        <v>68</v>
      </c>
      <c r="D52" s="67">
        <v>504</v>
      </c>
      <c r="E52" s="77" t="s">
        <v>69</v>
      </c>
      <c r="F52" s="24">
        <v>36454</v>
      </c>
      <c r="G52" s="24" t="str">
        <f t="shared" si="0"/>
        <v>3</v>
      </c>
      <c r="H52" s="25">
        <f t="shared" si="14"/>
        <v>0.3</v>
      </c>
      <c r="I52" s="26">
        <v>41</v>
      </c>
      <c r="J52" s="27" t="str">
        <f t="shared" si="2"/>
        <v>1</v>
      </c>
      <c r="K52" s="28">
        <f t="shared" si="15"/>
        <v>9.9999999999999992E-2</v>
      </c>
      <c r="L52" s="29">
        <v>3850</v>
      </c>
      <c r="M52" s="30" t="str">
        <f t="shared" si="4"/>
        <v>3</v>
      </c>
      <c r="N52" s="31">
        <f t="shared" si="5"/>
        <v>0.15</v>
      </c>
      <c r="O52" s="32">
        <v>94</v>
      </c>
      <c r="P52" s="33" t="str">
        <f t="shared" si="6"/>
        <v>3</v>
      </c>
      <c r="Q52" s="34">
        <f t="shared" si="16"/>
        <v>0.15</v>
      </c>
      <c r="R52" s="35">
        <f>+VLOOKUP(E52,'[1]% DESCOMP_MATRICULA'!$B$4:$D$101,2,FALSE)</f>
        <v>351</v>
      </c>
      <c r="S52" s="35" t="str">
        <f t="shared" si="8"/>
        <v>3</v>
      </c>
      <c r="T52" s="36">
        <f t="shared" si="17"/>
        <v>0.08</v>
      </c>
      <c r="U52" s="35">
        <f>+VLOOKUP(E52,'[1]% DESCOMP_MATRICULA'!$B$4:$D$101,3,FALSE)</f>
        <v>3</v>
      </c>
      <c r="V52" s="35" t="str">
        <f t="shared" si="10"/>
        <v>3</v>
      </c>
      <c r="W52" s="36">
        <f t="shared" si="18"/>
        <v>0.02</v>
      </c>
      <c r="X52" s="37">
        <f t="shared" si="12"/>
        <v>0.79999999999999993</v>
      </c>
      <c r="Y52" s="73" t="str">
        <f t="shared" si="13"/>
        <v>Distrito</v>
      </c>
      <c r="Z52" s="38">
        <v>756615.85</v>
      </c>
      <c r="AA52" s="40">
        <v>9894333.3800000008</v>
      </c>
      <c r="AB52" s="40"/>
      <c r="AC52" s="40"/>
      <c r="AD52" s="40" t="str">
        <f>+E52</f>
        <v>PUJILI</v>
      </c>
      <c r="AE52" s="40" t="s">
        <v>70</v>
      </c>
      <c r="AF52" s="41" t="s">
        <v>1727</v>
      </c>
      <c r="AG52" s="87" t="s">
        <v>1676</v>
      </c>
    </row>
    <row r="53" spans="1:33" s="43" customFormat="1" ht="25.5" x14ac:dyDescent="0.2">
      <c r="A53" s="66">
        <v>3</v>
      </c>
      <c r="B53" s="66">
        <v>5</v>
      </c>
      <c r="C53" s="66" t="s">
        <v>68</v>
      </c>
      <c r="D53" s="67">
        <v>504</v>
      </c>
      <c r="E53" s="66" t="s">
        <v>253</v>
      </c>
      <c r="F53" s="24">
        <v>12301</v>
      </c>
      <c r="G53" s="24" t="str">
        <f t="shared" si="0"/>
        <v>3</v>
      </c>
      <c r="H53" s="25">
        <f>+($F$5/3)*G53</f>
        <v>0.3</v>
      </c>
      <c r="I53" s="26">
        <v>10</v>
      </c>
      <c r="J53" s="27" t="str">
        <f t="shared" si="2"/>
        <v>1</v>
      </c>
      <c r="K53" s="28">
        <f>($I$5/3)*J53</f>
        <v>9.9999999999999992E-2</v>
      </c>
      <c r="L53" s="29">
        <v>291</v>
      </c>
      <c r="M53" s="30" t="str">
        <f t="shared" si="4"/>
        <v>2</v>
      </c>
      <c r="N53" s="31">
        <f t="shared" si="5"/>
        <v>9.9999999999999992E-2</v>
      </c>
      <c r="O53" s="32">
        <v>22</v>
      </c>
      <c r="P53" s="33" t="str">
        <f t="shared" si="6"/>
        <v>2</v>
      </c>
      <c r="Q53" s="34">
        <f>+($O$5/3)*P53</f>
        <v>9.9999999999999992E-2</v>
      </c>
      <c r="R53" s="35">
        <f>+VLOOKUP(E53,'[1]% DESCOMP_MATRICULA'!$B$4:$D$101,2,FALSE)</f>
        <v>2</v>
      </c>
      <c r="S53" s="35" t="str">
        <f t="shared" si="8"/>
        <v>2</v>
      </c>
      <c r="T53" s="36">
        <f>+($R$5/3)*S53</f>
        <v>5.3333333333333337E-2</v>
      </c>
      <c r="U53" s="35">
        <f>+VLOOKUP(E53,'[1]% DESCOMP_MATRICULA'!$B$4:$D$101,3,FALSE)</f>
        <v>0</v>
      </c>
      <c r="V53" s="35" t="str">
        <f t="shared" si="10"/>
        <v>1</v>
      </c>
      <c r="W53" s="36">
        <f>+($U$5/3)*V53</f>
        <v>6.6666666666666671E-3</v>
      </c>
      <c r="X53" s="37">
        <f t="shared" si="12"/>
        <v>0.65999999999999992</v>
      </c>
      <c r="Y53" s="73" t="str">
        <f t="shared" si="13"/>
        <v>Oficina Tecnica</v>
      </c>
      <c r="Z53" s="38">
        <v>759611.13</v>
      </c>
      <c r="AA53" s="40">
        <v>9907184.0700000003</v>
      </c>
      <c r="AB53" s="40" t="s">
        <v>253</v>
      </c>
      <c r="AC53" s="39">
        <f>+D53</f>
        <v>504</v>
      </c>
      <c r="AD53" s="40"/>
      <c r="AE53" s="40"/>
      <c r="AF53" s="75" t="s">
        <v>1704</v>
      </c>
    </row>
    <row r="54" spans="1:33" s="43" customFormat="1" ht="70.5" customHeight="1" x14ac:dyDescent="0.2">
      <c r="A54" s="66">
        <v>3</v>
      </c>
      <c r="B54" s="66">
        <v>5</v>
      </c>
      <c r="C54" s="66" t="s">
        <v>68</v>
      </c>
      <c r="D54" s="67">
        <v>505</v>
      </c>
      <c r="E54" s="76" t="s">
        <v>86</v>
      </c>
      <c r="F54" s="24">
        <v>9928</v>
      </c>
      <c r="G54" s="24" t="str">
        <f t="shared" si="0"/>
        <v>2</v>
      </c>
      <c r="H54" s="25">
        <f>+($F$5/3)*G54</f>
        <v>0.19999999999999998</v>
      </c>
      <c r="I54" s="26">
        <v>17</v>
      </c>
      <c r="J54" s="27" t="str">
        <f t="shared" si="2"/>
        <v>1</v>
      </c>
      <c r="K54" s="28">
        <f>($I$5/3)*J54</f>
        <v>9.9999999999999992E-2</v>
      </c>
      <c r="L54" s="29">
        <v>798</v>
      </c>
      <c r="M54" s="30" t="str">
        <f t="shared" si="4"/>
        <v>3</v>
      </c>
      <c r="N54" s="31">
        <f t="shared" si="5"/>
        <v>0.15</v>
      </c>
      <c r="O54" s="32">
        <v>57</v>
      </c>
      <c r="P54" s="33" t="str">
        <f t="shared" si="6"/>
        <v>3</v>
      </c>
      <c r="Q54" s="34">
        <f>+($O$5/3)*P54</f>
        <v>0.15</v>
      </c>
      <c r="R54" s="35">
        <f>+VLOOKUP(E54,'[1]% DESCOMP_MATRICULA'!$B$4:$D$101,2,FALSE)</f>
        <v>7</v>
      </c>
      <c r="S54" s="35" t="str">
        <f t="shared" si="8"/>
        <v>2</v>
      </c>
      <c r="T54" s="36">
        <f>+($R$5/3)*S54</f>
        <v>5.3333333333333337E-2</v>
      </c>
      <c r="U54" s="35">
        <f>+VLOOKUP(E54,'[1]% DESCOMP_MATRICULA'!$B$4:$D$101,3,FALSE)</f>
        <v>0</v>
      </c>
      <c r="V54" s="35" t="str">
        <f t="shared" si="10"/>
        <v>1</v>
      </c>
      <c r="W54" s="36">
        <f>+($U$5/3)*V54</f>
        <v>6.6666666666666671E-3</v>
      </c>
      <c r="X54" s="37">
        <f t="shared" si="12"/>
        <v>0.66</v>
      </c>
      <c r="Y54" s="73" t="str">
        <f t="shared" si="13"/>
        <v>Oficina Tecnica</v>
      </c>
      <c r="Z54" s="38">
        <v>734730.4</v>
      </c>
      <c r="AA54" s="40">
        <v>9922008.6500000004</v>
      </c>
      <c r="AB54" s="40" t="s">
        <v>86</v>
      </c>
      <c r="AC54" s="39">
        <f>+D54</f>
        <v>505</v>
      </c>
      <c r="AD54" s="40"/>
      <c r="AE54" s="40"/>
      <c r="AF54" s="72" t="s">
        <v>1718</v>
      </c>
      <c r="AG54" s="85" t="s">
        <v>1716</v>
      </c>
    </row>
    <row r="55" spans="1:33" s="43" customFormat="1" ht="25.5" x14ac:dyDescent="0.2">
      <c r="A55" s="66">
        <v>3</v>
      </c>
      <c r="B55" s="66">
        <v>5</v>
      </c>
      <c r="C55" s="66" t="s">
        <v>68</v>
      </c>
      <c r="D55" s="67">
        <v>506</v>
      </c>
      <c r="E55" s="66" t="s">
        <v>97</v>
      </c>
      <c r="F55" s="24">
        <v>17081</v>
      </c>
      <c r="G55" s="24" t="str">
        <f t="shared" si="0"/>
        <v>3</v>
      </c>
      <c r="H55" s="25">
        <f t="shared" si="14"/>
        <v>0.3</v>
      </c>
      <c r="I55" s="26">
        <v>5</v>
      </c>
      <c r="J55" s="27" t="str">
        <f t="shared" si="2"/>
        <v>1</v>
      </c>
      <c r="K55" s="28">
        <f t="shared" si="15"/>
        <v>9.9999999999999992E-2</v>
      </c>
      <c r="L55" s="29">
        <v>270</v>
      </c>
      <c r="M55" s="30" t="str">
        <f t="shared" si="4"/>
        <v>2</v>
      </c>
      <c r="N55" s="31">
        <f t="shared" si="5"/>
        <v>9.9999999999999992E-2</v>
      </c>
      <c r="O55" s="32">
        <v>11</v>
      </c>
      <c r="P55" s="33" t="str">
        <f t="shared" si="6"/>
        <v>2</v>
      </c>
      <c r="Q55" s="34">
        <f t="shared" si="16"/>
        <v>9.9999999999999992E-2</v>
      </c>
      <c r="R55" s="35">
        <f>+VLOOKUP(E55,'[1]% DESCOMP_MATRICULA'!$B$4:$D$101,2,FALSE)</f>
        <v>10</v>
      </c>
      <c r="S55" s="35" t="str">
        <f t="shared" si="8"/>
        <v>2</v>
      </c>
      <c r="T55" s="36">
        <f t="shared" si="17"/>
        <v>5.3333333333333337E-2</v>
      </c>
      <c r="U55" s="35">
        <f>+VLOOKUP(E55,'[1]% DESCOMP_MATRICULA'!$B$4:$D$101,3,FALSE)</f>
        <v>0</v>
      </c>
      <c r="V55" s="35" t="str">
        <f t="shared" si="10"/>
        <v>1</v>
      </c>
      <c r="W55" s="36">
        <f t="shared" si="18"/>
        <v>6.6666666666666671E-3</v>
      </c>
      <c r="X55" s="37">
        <f t="shared" si="12"/>
        <v>0.65999999999999992</v>
      </c>
      <c r="Y55" s="73" t="str">
        <f t="shared" si="13"/>
        <v>Oficina Tecnica</v>
      </c>
      <c r="Z55" s="40">
        <v>768395.17</v>
      </c>
      <c r="AA55" s="40">
        <v>9884400.2899999991</v>
      </c>
      <c r="AB55" s="40"/>
      <c r="AC55" s="40"/>
      <c r="AD55" s="40" t="s">
        <v>69</v>
      </c>
      <c r="AE55" s="40" t="s">
        <v>70</v>
      </c>
      <c r="AF55" s="74" t="s">
        <v>1705</v>
      </c>
    </row>
    <row r="56" spans="1:33" s="43" customFormat="1" ht="38.25" x14ac:dyDescent="0.2">
      <c r="A56" s="66">
        <v>3</v>
      </c>
      <c r="B56" s="66">
        <v>6</v>
      </c>
      <c r="C56" s="66" t="s">
        <v>72</v>
      </c>
      <c r="D56" s="67">
        <v>61</v>
      </c>
      <c r="E56" s="66" t="s">
        <v>255</v>
      </c>
      <c r="F56" s="24">
        <v>1338</v>
      </c>
      <c r="G56" s="24" t="str">
        <f t="shared" si="0"/>
        <v>1</v>
      </c>
      <c r="H56" s="25">
        <f>+($F$5/3)*G56</f>
        <v>9.9999999999999992E-2</v>
      </c>
      <c r="I56" s="26">
        <v>0</v>
      </c>
      <c r="J56" s="27" t="str">
        <f t="shared" si="2"/>
        <v>1</v>
      </c>
      <c r="K56" s="28">
        <f>($I$5/3)*J56</f>
        <v>9.9999999999999992E-2</v>
      </c>
      <c r="L56" s="29">
        <v>0</v>
      </c>
      <c r="M56" s="30" t="str">
        <f t="shared" si="4"/>
        <v>1</v>
      </c>
      <c r="N56" s="31">
        <f t="shared" si="5"/>
        <v>4.9999999999999996E-2</v>
      </c>
      <c r="O56" s="32">
        <v>0</v>
      </c>
      <c r="P56" s="33" t="str">
        <f t="shared" si="6"/>
        <v>1</v>
      </c>
      <c r="Q56" s="34">
        <f>+($O$5/3)*P56</f>
        <v>4.9999999999999996E-2</v>
      </c>
      <c r="R56" s="35">
        <v>0</v>
      </c>
      <c r="S56" s="35" t="str">
        <f t="shared" si="8"/>
        <v>1</v>
      </c>
      <c r="T56" s="36">
        <f>+($R$5/3)*S56</f>
        <v>2.6666666666666668E-2</v>
      </c>
      <c r="U56" s="35">
        <v>0</v>
      </c>
      <c r="V56" s="35" t="str">
        <f t="shared" si="10"/>
        <v>1</v>
      </c>
      <c r="W56" s="36">
        <f>+($U$5/3)*V56</f>
        <v>6.6666666666666671E-3</v>
      </c>
      <c r="X56" s="37">
        <f t="shared" si="12"/>
        <v>0.33333333333333331</v>
      </c>
      <c r="Y56" s="73" t="str">
        <f t="shared" si="13"/>
        <v>Sin Presencia</v>
      </c>
      <c r="Z56" s="38">
        <v>767361.68599999999</v>
      </c>
      <c r="AA56" s="40">
        <v>9808560.5700000003</v>
      </c>
      <c r="AB56" s="40"/>
      <c r="AC56" s="40"/>
      <c r="AD56" s="40"/>
      <c r="AE56" s="40"/>
      <c r="AF56" s="75" t="s">
        <v>1734</v>
      </c>
    </row>
    <row r="57" spans="1:33" s="43" customFormat="1" ht="66.75" customHeight="1" x14ac:dyDescent="0.2">
      <c r="A57" s="66">
        <v>3</v>
      </c>
      <c r="B57" s="66">
        <v>6</v>
      </c>
      <c r="C57" s="66" t="s">
        <v>72</v>
      </c>
      <c r="D57" s="67">
        <v>601</v>
      </c>
      <c r="E57" s="66" t="s">
        <v>88</v>
      </c>
      <c r="F57" s="24">
        <v>58458</v>
      </c>
      <c r="G57" s="24" t="str">
        <f t="shared" si="0"/>
        <v>3</v>
      </c>
      <c r="H57" s="25">
        <f t="shared" si="14"/>
        <v>0.3</v>
      </c>
      <c r="I57" s="26">
        <v>33</v>
      </c>
      <c r="J57" s="27" t="str">
        <f t="shared" si="2"/>
        <v>1</v>
      </c>
      <c r="K57" s="28">
        <f t="shared" si="15"/>
        <v>9.9999999999999992E-2</v>
      </c>
      <c r="L57" s="29">
        <v>1951</v>
      </c>
      <c r="M57" s="30" t="str">
        <f t="shared" si="4"/>
        <v>3</v>
      </c>
      <c r="N57" s="31">
        <f t="shared" si="5"/>
        <v>0.15</v>
      </c>
      <c r="O57" s="32">
        <v>124</v>
      </c>
      <c r="P57" s="33" t="str">
        <f t="shared" si="6"/>
        <v>3</v>
      </c>
      <c r="Q57" s="34">
        <f t="shared" si="16"/>
        <v>0.15</v>
      </c>
      <c r="R57" s="35">
        <f>+VLOOKUP(E57,'[1]% DESCOMP_MATRICULA'!$B$4:$D$101,2,FALSE)</f>
        <v>58</v>
      </c>
      <c r="S57" s="35" t="str">
        <f t="shared" si="8"/>
        <v>3</v>
      </c>
      <c r="T57" s="36">
        <f t="shared" si="17"/>
        <v>0.08</v>
      </c>
      <c r="U57" s="35">
        <f>+VLOOKUP(E57,'[1]% DESCOMP_MATRICULA'!$B$4:$D$101,3,FALSE)</f>
        <v>199</v>
      </c>
      <c r="V57" s="35" t="str">
        <f t="shared" si="10"/>
        <v>3</v>
      </c>
      <c r="W57" s="36">
        <f t="shared" si="18"/>
        <v>0.02</v>
      </c>
      <c r="X57" s="37">
        <f t="shared" si="12"/>
        <v>0.79999999999999993</v>
      </c>
      <c r="Y57" s="73" t="str">
        <f t="shared" si="13"/>
        <v>Distrito</v>
      </c>
      <c r="Z57" s="38">
        <v>760615.71739999996</v>
      </c>
      <c r="AA57" s="40">
        <v>9815699.9153000005</v>
      </c>
      <c r="AB57" s="40" t="s">
        <v>88</v>
      </c>
      <c r="AC57" s="39">
        <f>+D57</f>
        <v>601</v>
      </c>
      <c r="AD57" s="40"/>
      <c r="AE57" s="40"/>
      <c r="AF57" s="72" t="s">
        <v>1760</v>
      </c>
      <c r="AG57" s="73"/>
    </row>
    <row r="58" spans="1:33" s="43" customFormat="1" ht="38.25" x14ac:dyDescent="0.2">
      <c r="A58" s="66">
        <v>3</v>
      </c>
      <c r="B58" s="66">
        <v>6</v>
      </c>
      <c r="C58" s="66" t="s">
        <v>72</v>
      </c>
      <c r="D58" s="67">
        <v>602</v>
      </c>
      <c r="E58" s="66" t="s">
        <v>254</v>
      </c>
      <c r="F58" s="24">
        <v>26318</v>
      </c>
      <c r="G58" s="24" t="str">
        <f t="shared" si="0"/>
        <v>3</v>
      </c>
      <c r="H58" s="25">
        <f t="shared" si="14"/>
        <v>0.3</v>
      </c>
      <c r="I58" s="26">
        <v>35</v>
      </c>
      <c r="J58" s="27" t="str">
        <f t="shared" si="2"/>
        <v>1</v>
      </c>
      <c r="K58" s="28">
        <f t="shared" si="15"/>
        <v>9.9999999999999992E-2</v>
      </c>
      <c r="L58" s="29">
        <v>3885</v>
      </c>
      <c r="M58" s="30" t="str">
        <f t="shared" si="4"/>
        <v>3</v>
      </c>
      <c r="N58" s="31">
        <f t="shared" si="5"/>
        <v>0.15</v>
      </c>
      <c r="O58" s="32">
        <v>197</v>
      </c>
      <c r="P58" s="33" t="str">
        <f t="shared" si="6"/>
        <v>3</v>
      </c>
      <c r="Q58" s="34">
        <f t="shared" si="16"/>
        <v>0.15</v>
      </c>
      <c r="R58" s="35">
        <f>+VLOOKUP(E58,'[1]% DESCOMP_MATRICULA'!$B$4:$D$101,2,FALSE)</f>
        <v>41</v>
      </c>
      <c r="S58" s="35" t="str">
        <f t="shared" si="8"/>
        <v>3</v>
      </c>
      <c r="T58" s="36">
        <f t="shared" si="17"/>
        <v>0.08</v>
      </c>
      <c r="U58" s="35">
        <f>+VLOOKUP(E58,'[1]% DESCOMP_MATRICULA'!$B$4:$D$101,3,FALSE)</f>
        <v>1</v>
      </c>
      <c r="V58" s="35" t="str">
        <f t="shared" si="10"/>
        <v>1</v>
      </c>
      <c r="W58" s="36">
        <f t="shared" si="18"/>
        <v>6.6666666666666671E-3</v>
      </c>
      <c r="X58" s="37">
        <f t="shared" si="12"/>
        <v>0.78666666666666663</v>
      </c>
      <c r="Y58" s="73" t="str">
        <f t="shared" si="13"/>
        <v>Distrito</v>
      </c>
      <c r="Z58" s="38">
        <v>739452.51659999997</v>
      </c>
      <c r="AA58" s="40">
        <v>9756043.4439000003</v>
      </c>
      <c r="AB58" s="40" t="s">
        <v>254</v>
      </c>
      <c r="AC58" s="39">
        <f>+D58</f>
        <v>602</v>
      </c>
      <c r="AD58" s="40"/>
      <c r="AE58" s="40"/>
      <c r="AF58" s="72" t="s">
        <v>1762</v>
      </c>
      <c r="AG58" s="73"/>
    </row>
    <row r="59" spans="1:33" s="43" customFormat="1" ht="38.25" x14ac:dyDescent="0.2">
      <c r="A59" s="66">
        <v>3</v>
      </c>
      <c r="B59" s="66">
        <v>6</v>
      </c>
      <c r="C59" s="66" t="s">
        <v>72</v>
      </c>
      <c r="D59" s="67">
        <v>602</v>
      </c>
      <c r="E59" s="66" t="s">
        <v>79</v>
      </c>
      <c r="F59" s="24">
        <v>886</v>
      </c>
      <c r="G59" s="24" t="str">
        <f t="shared" si="0"/>
        <v>1</v>
      </c>
      <c r="H59" s="25">
        <f>+($F$5/3)*G59</f>
        <v>9.9999999999999992E-2</v>
      </c>
      <c r="I59" s="26">
        <v>0</v>
      </c>
      <c r="J59" s="27" t="str">
        <f t="shared" si="2"/>
        <v>1</v>
      </c>
      <c r="K59" s="28">
        <f>($I$5/3)*J59</f>
        <v>9.9999999999999992E-2</v>
      </c>
      <c r="L59" s="29">
        <v>0</v>
      </c>
      <c r="M59" s="30" t="str">
        <f t="shared" si="4"/>
        <v>1</v>
      </c>
      <c r="N59" s="31">
        <f t="shared" si="5"/>
        <v>4.9999999999999996E-2</v>
      </c>
      <c r="O59" s="32">
        <v>0</v>
      </c>
      <c r="P59" s="33" t="str">
        <f t="shared" si="6"/>
        <v>1</v>
      </c>
      <c r="Q59" s="34">
        <f>+($O$5/3)*P59</f>
        <v>4.9999999999999996E-2</v>
      </c>
      <c r="R59" s="35">
        <v>0</v>
      </c>
      <c r="S59" s="35" t="str">
        <f t="shared" si="8"/>
        <v>1</v>
      </c>
      <c r="T59" s="36">
        <f>+($R$5/3)*S59</f>
        <v>2.6666666666666668E-2</v>
      </c>
      <c r="U59" s="35">
        <v>0</v>
      </c>
      <c r="V59" s="35" t="str">
        <f t="shared" si="10"/>
        <v>1</v>
      </c>
      <c r="W59" s="36">
        <f>+($U$5/3)*V59</f>
        <v>6.6666666666666671E-3</v>
      </c>
      <c r="X59" s="37">
        <f t="shared" si="12"/>
        <v>0.33333333333333331</v>
      </c>
      <c r="Y59" s="73" t="str">
        <f t="shared" si="13"/>
        <v>Sin Presencia</v>
      </c>
      <c r="Z59" s="38">
        <v>731372.7</v>
      </c>
      <c r="AA59" s="40">
        <v>9746836.9100000001</v>
      </c>
      <c r="AB59" s="40"/>
      <c r="AC59" s="40"/>
      <c r="AD59" s="40"/>
      <c r="AE59" s="40"/>
      <c r="AF59" s="75" t="s">
        <v>1734</v>
      </c>
    </row>
    <row r="60" spans="1:33" s="43" customFormat="1" ht="38.25" x14ac:dyDescent="0.2">
      <c r="A60" s="66">
        <v>3</v>
      </c>
      <c r="B60" s="66">
        <v>6</v>
      </c>
      <c r="C60" s="66" t="s">
        <v>72</v>
      </c>
      <c r="D60" s="67">
        <v>603</v>
      </c>
      <c r="E60" s="66" t="s">
        <v>259</v>
      </c>
      <c r="F60" s="24">
        <v>1327</v>
      </c>
      <c r="G60" s="24" t="str">
        <f t="shared" si="0"/>
        <v>1</v>
      </c>
      <c r="H60" s="25">
        <f>+($F$5/3)*G60</f>
        <v>9.9999999999999992E-2</v>
      </c>
      <c r="I60" s="26">
        <v>0</v>
      </c>
      <c r="J60" s="27" t="str">
        <f t="shared" si="2"/>
        <v>1</v>
      </c>
      <c r="K60" s="28">
        <f>($I$5/3)*J60</f>
        <v>9.9999999999999992E-2</v>
      </c>
      <c r="L60" s="29">
        <v>0</v>
      </c>
      <c r="M60" s="30" t="str">
        <f t="shared" si="4"/>
        <v>1</v>
      </c>
      <c r="N60" s="31">
        <f t="shared" si="5"/>
        <v>4.9999999999999996E-2</v>
      </c>
      <c r="O60" s="32">
        <v>0</v>
      </c>
      <c r="P60" s="33" t="str">
        <f t="shared" si="6"/>
        <v>1</v>
      </c>
      <c r="Q60" s="34">
        <f>+($O$5/3)*P60</f>
        <v>4.9999999999999996E-2</v>
      </c>
      <c r="R60" s="35">
        <v>0</v>
      </c>
      <c r="S60" s="35" t="str">
        <f t="shared" si="8"/>
        <v>1</v>
      </c>
      <c r="T60" s="36">
        <f>+($R$5/3)*S60</f>
        <v>2.6666666666666668E-2</v>
      </c>
      <c r="U60" s="35">
        <v>0</v>
      </c>
      <c r="V60" s="35" t="str">
        <f t="shared" si="10"/>
        <v>1</v>
      </c>
      <c r="W60" s="36">
        <f>+($U$5/3)*V60</f>
        <v>6.6666666666666671E-3</v>
      </c>
      <c r="X60" s="37">
        <f t="shared" si="12"/>
        <v>0.33333333333333331</v>
      </c>
      <c r="Y60" s="73" t="str">
        <f t="shared" si="13"/>
        <v>Sin Presencia</v>
      </c>
      <c r="Z60" s="38">
        <v>707364.26</v>
      </c>
      <c r="AA60" s="40">
        <v>9756160.0399999991</v>
      </c>
      <c r="AB60" s="40"/>
      <c r="AC60" s="40"/>
      <c r="AD60" s="40"/>
      <c r="AE60" s="40"/>
      <c r="AF60" s="75" t="s">
        <v>1734</v>
      </c>
    </row>
    <row r="61" spans="1:33" s="43" customFormat="1" ht="38.25" x14ac:dyDescent="0.2">
      <c r="A61" s="66">
        <v>3</v>
      </c>
      <c r="B61" s="66">
        <v>6</v>
      </c>
      <c r="C61" s="66" t="s">
        <v>72</v>
      </c>
      <c r="D61" s="67">
        <v>603</v>
      </c>
      <c r="E61" s="76" t="s">
        <v>99</v>
      </c>
      <c r="F61" s="24">
        <v>3686</v>
      </c>
      <c r="G61" s="24" t="str">
        <f t="shared" si="0"/>
        <v>2</v>
      </c>
      <c r="H61" s="25">
        <f>+($F$5/3)*G61</f>
        <v>0.19999999999999998</v>
      </c>
      <c r="I61" s="26">
        <v>2</v>
      </c>
      <c r="J61" s="27" t="str">
        <f t="shared" si="2"/>
        <v>1</v>
      </c>
      <c r="K61" s="28">
        <f>($I$5/3)*J61</f>
        <v>9.9999999999999992E-2</v>
      </c>
      <c r="L61" s="29">
        <v>48</v>
      </c>
      <c r="M61" s="30" t="str">
        <f t="shared" si="4"/>
        <v>2</v>
      </c>
      <c r="N61" s="31">
        <f t="shared" si="5"/>
        <v>9.9999999999999992E-2</v>
      </c>
      <c r="O61" s="32">
        <v>6</v>
      </c>
      <c r="P61" s="33" t="str">
        <f t="shared" si="6"/>
        <v>2</v>
      </c>
      <c r="Q61" s="34">
        <f>+($O$5/3)*P61</f>
        <v>9.9999999999999992E-2</v>
      </c>
      <c r="R61" s="35">
        <f>+VLOOKUP(E61,'[1]% DESCOMP_MATRICULA'!$B$4:$D$101,2,FALSE)</f>
        <v>0</v>
      </c>
      <c r="S61" s="35" t="str">
        <f t="shared" si="8"/>
        <v>1</v>
      </c>
      <c r="T61" s="36">
        <f>+($R$5/3)*S61</f>
        <v>2.6666666666666668E-2</v>
      </c>
      <c r="U61" s="35">
        <f>+VLOOKUP(E61,'[1]% DESCOMP_MATRICULA'!$B$4:$D$101,3,FALSE)</f>
        <v>0</v>
      </c>
      <c r="V61" s="35" t="str">
        <f t="shared" si="10"/>
        <v>1</v>
      </c>
      <c r="W61" s="36">
        <f>+($U$5/3)*V61</f>
        <v>6.6666666666666671E-3</v>
      </c>
      <c r="X61" s="37">
        <f t="shared" si="12"/>
        <v>0.53333333333333321</v>
      </c>
      <c r="Y61" s="73" t="str">
        <f t="shared" si="13"/>
        <v>Sin Presencia</v>
      </c>
      <c r="Z61" s="38">
        <v>726449.25</v>
      </c>
      <c r="AA61" s="40">
        <v>9778940.6600000001</v>
      </c>
      <c r="AB61" s="40" t="s">
        <v>256</v>
      </c>
      <c r="AC61" s="40" t="s">
        <v>74</v>
      </c>
      <c r="AD61" s="40"/>
      <c r="AE61" s="40"/>
      <c r="AF61" s="75" t="s">
        <v>1763</v>
      </c>
      <c r="AG61" s="85" t="s">
        <v>1716</v>
      </c>
    </row>
    <row r="62" spans="1:33" s="43" customFormat="1" x14ac:dyDescent="0.2">
      <c r="A62" s="66">
        <v>3</v>
      </c>
      <c r="B62" s="66">
        <v>6</v>
      </c>
      <c r="C62" s="66" t="s">
        <v>72</v>
      </c>
      <c r="D62" s="67">
        <v>604</v>
      </c>
      <c r="E62" s="66" t="s">
        <v>73</v>
      </c>
      <c r="F62" s="24">
        <v>39358</v>
      </c>
      <c r="G62" s="24" t="str">
        <f t="shared" si="0"/>
        <v>3</v>
      </c>
      <c r="H62" s="25">
        <f t="shared" si="14"/>
        <v>0.3</v>
      </c>
      <c r="I62" s="26">
        <v>34</v>
      </c>
      <c r="J62" s="27" t="str">
        <f t="shared" si="2"/>
        <v>1</v>
      </c>
      <c r="K62" s="28">
        <f t="shared" si="15"/>
        <v>9.9999999999999992E-2</v>
      </c>
      <c r="L62" s="29">
        <v>3293</v>
      </c>
      <c r="M62" s="30" t="str">
        <f t="shared" si="4"/>
        <v>3</v>
      </c>
      <c r="N62" s="31">
        <f t="shared" si="5"/>
        <v>0.15</v>
      </c>
      <c r="O62" s="32">
        <v>229</v>
      </c>
      <c r="P62" s="33" t="str">
        <f t="shared" si="6"/>
        <v>3</v>
      </c>
      <c r="Q62" s="34">
        <f t="shared" si="16"/>
        <v>0.15</v>
      </c>
      <c r="R62" s="35">
        <f>+VLOOKUP(E62,'[1]% DESCOMP_MATRICULA'!$B$4:$D$101,2,FALSE)</f>
        <v>147</v>
      </c>
      <c r="S62" s="35" t="str">
        <f t="shared" si="8"/>
        <v>3</v>
      </c>
      <c r="T62" s="36">
        <f t="shared" si="17"/>
        <v>0.08</v>
      </c>
      <c r="U62" s="35">
        <f>+VLOOKUP(E62,'[1]% DESCOMP_MATRICULA'!$B$4:$D$101,3,FALSE)</f>
        <v>29</v>
      </c>
      <c r="V62" s="35" t="str">
        <f t="shared" si="10"/>
        <v>3</v>
      </c>
      <c r="W62" s="36">
        <f t="shared" si="18"/>
        <v>0.02</v>
      </c>
      <c r="X62" s="37">
        <f t="shared" si="12"/>
        <v>0.79999999999999993</v>
      </c>
      <c r="Y62" s="73" t="str">
        <f t="shared" si="13"/>
        <v>Distrito</v>
      </c>
      <c r="Z62" s="38">
        <v>1110149.5334697401</v>
      </c>
      <c r="AA62" s="40">
        <v>9911896.6257676408</v>
      </c>
      <c r="AB62" s="40" t="s">
        <v>256</v>
      </c>
      <c r="AC62" s="40" t="s">
        <v>74</v>
      </c>
      <c r="AD62" s="40"/>
      <c r="AE62" s="40"/>
      <c r="AF62" s="74" t="s">
        <v>1761</v>
      </c>
    </row>
    <row r="63" spans="1:33" s="43" customFormat="1" ht="89.25" x14ac:dyDescent="0.2">
      <c r="A63" s="66">
        <v>3</v>
      </c>
      <c r="B63" s="66">
        <v>6</v>
      </c>
      <c r="C63" s="66" t="s">
        <v>72</v>
      </c>
      <c r="D63" s="67">
        <v>604</v>
      </c>
      <c r="E63" s="77" t="s">
        <v>256</v>
      </c>
      <c r="F63" s="24">
        <v>42716</v>
      </c>
      <c r="G63" s="24" t="str">
        <f t="shared" si="0"/>
        <v>3</v>
      </c>
      <c r="H63" s="25">
        <f>+($F$5/3)*G63</f>
        <v>0.3</v>
      </c>
      <c r="I63" s="26">
        <v>65</v>
      </c>
      <c r="J63" s="27" t="str">
        <f t="shared" si="2"/>
        <v>2</v>
      </c>
      <c r="K63" s="28">
        <f>($I$5/3)*J63</f>
        <v>0.19999999999999998</v>
      </c>
      <c r="L63" s="29">
        <v>6782</v>
      </c>
      <c r="M63" s="30" t="str">
        <f t="shared" si="4"/>
        <v>3</v>
      </c>
      <c r="N63" s="31">
        <f t="shared" si="5"/>
        <v>0.15</v>
      </c>
      <c r="O63" s="32">
        <v>350</v>
      </c>
      <c r="P63" s="33" t="str">
        <f t="shared" si="6"/>
        <v>3</v>
      </c>
      <c r="Q63" s="34">
        <f>+($O$5/3)*P63</f>
        <v>0.15</v>
      </c>
      <c r="R63" s="35">
        <f>+VLOOKUP(E63,'[1]% DESCOMP_MATRICULA'!$B$4:$D$101,2,FALSE)</f>
        <v>301</v>
      </c>
      <c r="S63" s="35" t="str">
        <f t="shared" si="8"/>
        <v>3</v>
      </c>
      <c r="T63" s="36">
        <f>+($R$5/3)*S63</f>
        <v>0.08</v>
      </c>
      <c r="U63" s="35">
        <f>+VLOOKUP(E63,'[1]% DESCOMP_MATRICULA'!$B$4:$D$101,3,FALSE)</f>
        <v>30</v>
      </c>
      <c r="V63" s="35" t="str">
        <f t="shared" si="10"/>
        <v>3</v>
      </c>
      <c r="W63" s="36">
        <f>+($U$5/3)*V63</f>
        <v>0.02</v>
      </c>
      <c r="X63" s="37">
        <f t="shared" si="12"/>
        <v>0.9</v>
      </c>
      <c r="Y63" s="73" t="str">
        <f t="shared" si="13"/>
        <v>Distrito</v>
      </c>
      <c r="Z63" s="38">
        <v>754961.61</v>
      </c>
      <c r="AA63" s="40">
        <v>9786114.7400000002</v>
      </c>
      <c r="AB63" s="40"/>
      <c r="AC63" s="40"/>
      <c r="AD63" s="40" t="str">
        <f>+E63</f>
        <v>GUAMOTE</v>
      </c>
      <c r="AE63" s="40" t="s">
        <v>74</v>
      </c>
      <c r="AF63" s="41" t="s">
        <v>1728</v>
      </c>
      <c r="AG63" s="87" t="s">
        <v>1676</v>
      </c>
    </row>
    <row r="64" spans="1:33" s="43" customFormat="1" ht="38.25" x14ac:dyDescent="0.2">
      <c r="A64" s="66">
        <v>3</v>
      </c>
      <c r="B64" s="66">
        <v>6</v>
      </c>
      <c r="C64" s="66" t="s">
        <v>72</v>
      </c>
      <c r="D64" s="67">
        <v>605</v>
      </c>
      <c r="E64" s="66" t="s">
        <v>257</v>
      </c>
      <c r="F64" s="24">
        <v>6114</v>
      </c>
      <c r="G64" s="24" t="str">
        <f t="shared" si="0"/>
        <v>2</v>
      </c>
      <c r="H64" s="25">
        <f>+($F$5/3)*G64</f>
        <v>0.19999999999999998</v>
      </c>
      <c r="I64" s="26">
        <v>0</v>
      </c>
      <c r="J64" s="27" t="str">
        <f t="shared" si="2"/>
        <v>1</v>
      </c>
      <c r="K64" s="28">
        <f>($I$5/3)*J64</f>
        <v>9.9999999999999992E-2</v>
      </c>
      <c r="L64" s="29">
        <v>0</v>
      </c>
      <c r="M64" s="30" t="str">
        <f t="shared" si="4"/>
        <v>1</v>
      </c>
      <c r="N64" s="31">
        <f t="shared" si="5"/>
        <v>4.9999999999999996E-2</v>
      </c>
      <c r="O64" s="32">
        <v>0</v>
      </c>
      <c r="P64" s="33" t="str">
        <f t="shared" si="6"/>
        <v>1</v>
      </c>
      <c r="Q64" s="34">
        <f>+($O$5/3)*P64</f>
        <v>4.9999999999999996E-2</v>
      </c>
      <c r="R64" s="35">
        <v>0</v>
      </c>
      <c r="S64" s="35" t="str">
        <f t="shared" si="8"/>
        <v>1</v>
      </c>
      <c r="T64" s="36">
        <f>+($R$5/3)*S64</f>
        <v>2.6666666666666668E-2</v>
      </c>
      <c r="U64" s="35">
        <v>0</v>
      </c>
      <c r="V64" s="35" t="str">
        <f t="shared" si="10"/>
        <v>1</v>
      </c>
      <c r="W64" s="36">
        <f>+($U$5/3)*V64</f>
        <v>6.6666666666666671E-3</v>
      </c>
      <c r="X64" s="37">
        <f t="shared" si="12"/>
        <v>0.43333333333333329</v>
      </c>
      <c r="Y64" s="73" t="str">
        <f t="shared" si="13"/>
        <v>Sin Presencia</v>
      </c>
      <c r="Z64" s="38">
        <v>762227.61</v>
      </c>
      <c r="AA64" s="40">
        <v>9822417</v>
      </c>
      <c r="AB64" s="40"/>
      <c r="AC64" s="40"/>
      <c r="AD64" s="40"/>
      <c r="AE64" s="40"/>
      <c r="AF64" s="75" t="s">
        <v>1734</v>
      </c>
    </row>
    <row r="65" spans="1:33" s="43" customFormat="1" ht="38.25" x14ac:dyDescent="0.2">
      <c r="A65" s="66">
        <v>3</v>
      </c>
      <c r="B65" s="66">
        <v>6</v>
      </c>
      <c r="C65" s="66" t="s">
        <v>72</v>
      </c>
      <c r="D65" s="67">
        <v>605</v>
      </c>
      <c r="E65" s="66" t="s">
        <v>258</v>
      </c>
      <c r="F65" s="24">
        <v>152</v>
      </c>
      <c r="G65" s="24" t="str">
        <f t="shared" si="0"/>
        <v>1</v>
      </c>
      <c r="H65" s="25">
        <f>+($F$5/3)*G65</f>
        <v>9.9999999999999992E-2</v>
      </c>
      <c r="I65" s="26">
        <v>0</v>
      </c>
      <c r="J65" s="27" t="str">
        <f t="shared" si="2"/>
        <v>1</v>
      </c>
      <c r="K65" s="28">
        <f>($I$5/3)*J65</f>
        <v>9.9999999999999992E-2</v>
      </c>
      <c r="L65" s="29">
        <v>0</v>
      </c>
      <c r="M65" s="30" t="str">
        <f t="shared" si="4"/>
        <v>1</v>
      </c>
      <c r="N65" s="31">
        <f t="shared" si="5"/>
        <v>4.9999999999999996E-2</v>
      </c>
      <c r="O65" s="32">
        <v>0</v>
      </c>
      <c r="P65" s="33" t="str">
        <f t="shared" si="6"/>
        <v>1</v>
      </c>
      <c r="Q65" s="34">
        <f>+($O$5/3)*P65</f>
        <v>4.9999999999999996E-2</v>
      </c>
      <c r="R65" s="35">
        <v>0</v>
      </c>
      <c r="S65" s="35" t="str">
        <f t="shared" si="8"/>
        <v>1</v>
      </c>
      <c r="T65" s="36">
        <f>+($R$5/3)*S65</f>
        <v>2.6666666666666668E-2</v>
      </c>
      <c r="U65" s="35">
        <v>0</v>
      </c>
      <c r="V65" s="35" t="str">
        <f t="shared" si="10"/>
        <v>1</v>
      </c>
      <c r="W65" s="36">
        <f>+($U$5/3)*V65</f>
        <v>6.6666666666666671E-3</v>
      </c>
      <c r="X65" s="37">
        <f t="shared" si="12"/>
        <v>0.33333333333333331</v>
      </c>
      <c r="Y65" s="73" t="str">
        <f t="shared" si="13"/>
        <v>Sin Presencia</v>
      </c>
      <c r="Z65" s="38">
        <v>774694.95</v>
      </c>
      <c r="AA65" s="40">
        <v>9826533.0099999998</v>
      </c>
      <c r="AB65" s="40"/>
      <c r="AC65" s="40"/>
      <c r="AD65" s="40"/>
      <c r="AE65" s="40"/>
      <c r="AF65" s="75" t="s">
        <v>1734</v>
      </c>
    </row>
    <row r="66" spans="1:33" s="43" customFormat="1" ht="89.25" x14ac:dyDescent="0.2">
      <c r="A66" s="66">
        <v>3</v>
      </c>
      <c r="B66" s="66">
        <v>16</v>
      </c>
      <c r="C66" s="66" t="s">
        <v>76</v>
      </c>
      <c r="D66" s="66">
        <v>1601</v>
      </c>
      <c r="E66" s="77" t="s">
        <v>76</v>
      </c>
      <c r="F66" s="24">
        <v>23068</v>
      </c>
      <c r="G66" s="24" t="str">
        <f t="shared" si="0"/>
        <v>3</v>
      </c>
      <c r="H66" s="25">
        <f t="shared" si="14"/>
        <v>0.3</v>
      </c>
      <c r="I66" s="26">
        <v>126</v>
      </c>
      <c r="J66" s="27" t="str">
        <f t="shared" si="2"/>
        <v>3</v>
      </c>
      <c r="K66" s="28">
        <f t="shared" si="15"/>
        <v>0.3</v>
      </c>
      <c r="L66" s="29">
        <v>6163</v>
      </c>
      <c r="M66" s="30" t="str">
        <f t="shared" si="4"/>
        <v>3</v>
      </c>
      <c r="N66" s="31">
        <f t="shared" si="5"/>
        <v>0.15</v>
      </c>
      <c r="O66" s="32">
        <v>351</v>
      </c>
      <c r="P66" s="33" t="str">
        <f t="shared" si="6"/>
        <v>3</v>
      </c>
      <c r="Q66" s="34">
        <f t="shared" si="16"/>
        <v>0.15</v>
      </c>
      <c r="R66" s="35">
        <f>+VLOOKUP(E66,'[1]% DESCOMP_MATRICULA'!$B$4:$D$101,2,FALSE)</f>
        <v>234</v>
      </c>
      <c r="S66" s="35" t="str">
        <f t="shared" si="8"/>
        <v>3</v>
      </c>
      <c r="T66" s="36">
        <f t="shared" si="17"/>
        <v>0.08</v>
      </c>
      <c r="U66" s="35">
        <f>+VLOOKUP(E66,'[1]% DESCOMP_MATRICULA'!$B$4:$D$101,3,FALSE)</f>
        <v>39</v>
      </c>
      <c r="V66" s="35" t="str">
        <f t="shared" si="10"/>
        <v>3</v>
      </c>
      <c r="W66" s="36">
        <f t="shared" si="18"/>
        <v>0.02</v>
      </c>
      <c r="X66" s="37">
        <f t="shared" si="12"/>
        <v>1</v>
      </c>
      <c r="Y66" s="73" t="str">
        <f t="shared" si="13"/>
        <v>Distrito</v>
      </c>
      <c r="Z66" s="40">
        <v>832862.55</v>
      </c>
      <c r="AA66" s="40">
        <v>9834991.0199999996</v>
      </c>
      <c r="AB66" s="40"/>
      <c r="AC66" s="40"/>
      <c r="AD66" s="40" t="str">
        <f>+E66</f>
        <v>PASTAZA</v>
      </c>
      <c r="AE66" s="40" t="s">
        <v>82</v>
      </c>
      <c r="AF66" s="41" t="s">
        <v>1729</v>
      </c>
      <c r="AG66" s="87" t="s">
        <v>1676</v>
      </c>
    </row>
    <row r="67" spans="1:33" s="43" customFormat="1" ht="38.25" x14ac:dyDescent="0.2">
      <c r="A67" s="66">
        <v>3</v>
      </c>
      <c r="B67" s="66">
        <v>16</v>
      </c>
      <c r="C67" s="66" t="s">
        <v>76</v>
      </c>
      <c r="D67" s="66">
        <v>1601</v>
      </c>
      <c r="E67" s="66" t="s">
        <v>260</v>
      </c>
      <c r="F67" s="24">
        <v>3944</v>
      </c>
      <c r="G67" s="24" t="str">
        <f t="shared" si="0"/>
        <v>2</v>
      </c>
      <c r="H67" s="25">
        <f t="shared" si="14"/>
        <v>0.19999999999999998</v>
      </c>
      <c r="I67" s="26">
        <v>6</v>
      </c>
      <c r="J67" s="27" t="str">
        <f t="shared" si="2"/>
        <v>1</v>
      </c>
      <c r="K67" s="28">
        <f t="shared" si="15"/>
        <v>9.9999999999999992E-2</v>
      </c>
      <c r="L67" s="29">
        <v>485</v>
      </c>
      <c r="M67" s="30" t="str">
        <f t="shared" si="4"/>
        <v>2</v>
      </c>
      <c r="N67" s="31">
        <f t="shared" si="5"/>
        <v>9.9999999999999992E-2</v>
      </c>
      <c r="O67" s="32">
        <v>26</v>
      </c>
      <c r="P67" s="33" t="str">
        <f t="shared" si="6"/>
        <v>2</v>
      </c>
      <c r="Q67" s="34">
        <f t="shared" si="16"/>
        <v>9.9999999999999992E-2</v>
      </c>
      <c r="R67" s="35">
        <f>+VLOOKUP(E67,'[1]% DESCOMP_MATRICULA'!$B$4:$D$101,2,FALSE)</f>
        <v>11</v>
      </c>
      <c r="S67" s="35" t="str">
        <f t="shared" si="8"/>
        <v>2</v>
      </c>
      <c r="T67" s="36">
        <f t="shared" si="17"/>
        <v>5.3333333333333337E-2</v>
      </c>
      <c r="U67" s="35">
        <f>+VLOOKUP(E67,'[1]% DESCOMP_MATRICULA'!$B$4:$D$101,3,FALSE)</f>
        <v>0</v>
      </c>
      <c r="V67" s="35" t="str">
        <f t="shared" si="10"/>
        <v>1</v>
      </c>
      <c r="W67" s="36">
        <f t="shared" si="18"/>
        <v>6.6666666666666671E-3</v>
      </c>
      <c r="X67" s="37">
        <f t="shared" si="12"/>
        <v>0.55999999999999994</v>
      </c>
      <c r="Y67" s="73" t="str">
        <f t="shared" si="13"/>
        <v>Sin Presencia</v>
      </c>
      <c r="Z67" s="38">
        <v>821325.94</v>
      </c>
      <c r="AA67" s="40">
        <v>9838257.8699999992</v>
      </c>
      <c r="AB67" s="40" t="s">
        <v>76</v>
      </c>
      <c r="AC67" s="40"/>
      <c r="AD67" s="40"/>
      <c r="AE67" s="40"/>
      <c r="AF67" s="75" t="s">
        <v>1734</v>
      </c>
    </row>
    <row r="68" spans="1:33" s="43" customFormat="1" ht="38.25" x14ac:dyDescent="0.2">
      <c r="A68" s="66">
        <v>3</v>
      </c>
      <c r="B68" s="66">
        <v>16</v>
      </c>
      <c r="C68" s="66" t="s">
        <v>76</v>
      </c>
      <c r="D68" s="66">
        <v>1601</v>
      </c>
      <c r="E68" s="66" t="s">
        <v>261</v>
      </c>
      <c r="F68" s="24">
        <v>1809</v>
      </c>
      <c r="G68" s="24" t="str">
        <f t="shared" si="0"/>
        <v>1</v>
      </c>
      <c r="H68" s="25">
        <f t="shared" si="14"/>
        <v>9.9999999999999992E-2</v>
      </c>
      <c r="I68" s="26">
        <v>4</v>
      </c>
      <c r="J68" s="27" t="str">
        <f t="shared" si="2"/>
        <v>1</v>
      </c>
      <c r="K68" s="28">
        <f t="shared" si="15"/>
        <v>9.9999999999999992E-2</v>
      </c>
      <c r="L68" s="29">
        <v>334</v>
      </c>
      <c r="M68" s="30" t="str">
        <f t="shared" si="4"/>
        <v>2</v>
      </c>
      <c r="N68" s="31">
        <f t="shared" si="5"/>
        <v>9.9999999999999992E-2</v>
      </c>
      <c r="O68" s="32">
        <v>14</v>
      </c>
      <c r="P68" s="33" t="str">
        <f t="shared" si="6"/>
        <v>2</v>
      </c>
      <c r="Q68" s="34">
        <f t="shared" si="16"/>
        <v>9.9999999999999992E-2</v>
      </c>
      <c r="R68" s="35">
        <f>+VLOOKUP(E68,'[1]% DESCOMP_MATRICULA'!$B$4:$D$101,2,FALSE)</f>
        <v>3</v>
      </c>
      <c r="S68" s="35" t="str">
        <f t="shared" si="8"/>
        <v>2</v>
      </c>
      <c r="T68" s="36">
        <f t="shared" si="17"/>
        <v>5.3333333333333337E-2</v>
      </c>
      <c r="U68" s="35">
        <f>+VLOOKUP(E68,'[1]% DESCOMP_MATRICULA'!$B$4:$D$101,3,FALSE)</f>
        <v>2</v>
      </c>
      <c r="V68" s="35" t="str">
        <f t="shared" si="10"/>
        <v>3</v>
      </c>
      <c r="W68" s="36">
        <f t="shared" si="18"/>
        <v>0.02</v>
      </c>
      <c r="X68" s="37">
        <f t="shared" si="12"/>
        <v>0.47333333333333327</v>
      </c>
      <c r="Y68" s="73" t="str">
        <f t="shared" si="13"/>
        <v>Sin Presencia</v>
      </c>
      <c r="Z68" s="38">
        <v>846667.85060000001</v>
      </c>
      <c r="AA68" s="40">
        <v>9860470.7975999992</v>
      </c>
      <c r="AB68" s="40" t="s">
        <v>76</v>
      </c>
      <c r="AC68" s="40"/>
      <c r="AD68" s="40"/>
      <c r="AE68" s="40"/>
      <c r="AF68" s="75" t="s">
        <v>1734</v>
      </c>
    </row>
    <row r="69" spans="1:33" s="43" customFormat="1" ht="90" customHeight="1" x14ac:dyDescent="0.2">
      <c r="A69" s="66">
        <v>3</v>
      </c>
      <c r="B69" s="66">
        <v>16</v>
      </c>
      <c r="C69" s="66" t="s">
        <v>76</v>
      </c>
      <c r="D69" s="67">
        <v>1602</v>
      </c>
      <c r="E69" s="76" t="s">
        <v>77</v>
      </c>
      <c r="F69" s="24">
        <v>6155</v>
      </c>
      <c r="G69" s="24" t="str">
        <f t="shared" si="0"/>
        <v>2</v>
      </c>
      <c r="H69" s="25">
        <f t="shared" si="14"/>
        <v>0.19999999999999998</v>
      </c>
      <c r="I69" s="26">
        <v>55</v>
      </c>
      <c r="J69" s="27" t="str">
        <f t="shared" si="2"/>
        <v>2</v>
      </c>
      <c r="K69" s="28">
        <f t="shared" si="15"/>
        <v>0.19999999999999998</v>
      </c>
      <c r="L69" s="29">
        <v>2927</v>
      </c>
      <c r="M69" s="30" t="str">
        <f t="shared" si="4"/>
        <v>3</v>
      </c>
      <c r="N69" s="31">
        <f t="shared" si="5"/>
        <v>0.15</v>
      </c>
      <c r="O69" s="32">
        <v>164</v>
      </c>
      <c r="P69" s="33" t="str">
        <f t="shared" si="6"/>
        <v>3</v>
      </c>
      <c r="Q69" s="34">
        <f t="shared" si="16"/>
        <v>0.15</v>
      </c>
      <c r="R69" s="35">
        <f>+VLOOKUP(E69,'[1]% DESCOMP_MATRICULA'!$B$4:$D$101,2,FALSE)</f>
        <v>154</v>
      </c>
      <c r="S69" s="35" t="str">
        <f t="shared" si="8"/>
        <v>3</v>
      </c>
      <c r="T69" s="36">
        <f t="shared" si="17"/>
        <v>0.08</v>
      </c>
      <c r="U69" s="35">
        <f>+VLOOKUP(E69,'[1]% DESCOMP_MATRICULA'!$B$4:$D$101,3,FALSE)</f>
        <v>1</v>
      </c>
      <c r="V69" s="35" t="str">
        <f t="shared" si="10"/>
        <v>1</v>
      </c>
      <c r="W69" s="36">
        <f t="shared" si="18"/>
        <v>6.6666666666666671E-3</v>
      </c>
      <c r="X69" s="37">
        <f t="shared" si="12"/>
        <v>0.78666666666666663</v>
      </c>
      <c r="Y69" s="73" t="str">
        <f t="shared" si="13"/>
        <v>Distrito</v>
      </c>
      <c r="Z69" s="38">
        <v>868570.30610000005</v>
      </c>
      <c r="AA69" s="40">
        <v>9863531.5504000001</v>
      </c>
      <c r="AB69" s="40" t="s">
        <v>77</v>
      </c>
      <c r="AC69" s="39">
        <f>+D69</f>
        <v>1602</v>
      </c>
      <c r="AD69" s="40"/>
      <c r="AE69" s="40"/>
      <c r="AF69" s="72" t="s">
        <v>1720</v>
      </c>
      <c r="AG69" s="85" t="s">
        <v>1716</v>
      </c>
    </row>
    <row r="70" spans="1:33" s="43" customFormat="1" ht="38.25" x14ac:dyDescent="0.2">
      <c r="A70" s="66">
        <v>3</v>
      </c>
      <c r="B70" s="66">
        <v>18</v>
      </c>
      <c r="C70" s="66" t="s">
        <v>91</v>
      </c>
      <c r="D70" s="66">
        <v>1801</v>
      </c>
      <c r="E70" s="66" t="s">
        <v>92</v>
      </c>
      <c r="F70" s="24">
        <v>59127</v>
      </c>
      <c r="G70" s="24" t="str">
        <f t="shared" si="0"/>
        <v>3</v>
      </c>
      <c r="H70" s="25">
        <f t="shared" si="14"/>
        <v>0.3</v>
      </c>
      <c r="I70" s="26">
        <v>24</v>
      </c>
      <c r="J70" s="27" t="str">
        <f t="shared" si="2"/>
        <v>1</v>
      </c>
      <c r="K70" s="28">
        <f t="shared" si="15"/>
        <v>9.9999999999999992E-2</v>
      </c>
      <c r="L70" s="29">
        <v>3691</v>
      </c>
      <c r="M70" s="30" t="str">
        <f t="shared" si="4"/>
        <v>3</v>
      </c>
      <c r="N70" s="31">
        <f t="shared" si="5"/>
        <v>0.15</v>
      </c>
      <c r="O70" s="32">
        <v>169</v>
      </c>
      <c r="P70" s="33" t="str">
        <f t="shared" si="6"/>
        <v>3</v>
      </c>
      <c r="Q70" s="34">
        <f t="shared" si="16"/>
        <v>0.15</v>
      </c>
      <c r="R70" s="35">
        <f>+VLOOKUP(E70,'[1]% DESCOMP_MATRICULA'!$B$4:$D$101,2,FALSE)</f>
        <v>285</v>
      </c>
      <c r="S70" s="35" t="str">
        <f t="shared" si="8"/>
        <v>3</v>
      </c>
      <c r="T70" s="36">
        <f t="shared" si="17"/>
        <v>0.08</v>
      </c>
      <c r="U70" s="35">
        <f>+VLOOKUP(E70,'[1]% DESCOMP_MATRICULA'!$B$4:$D$101,3,FALSE)</f>
        <v>7</v>
      </c>
      <c r="V70" s="35" t="str">
        <f t="shared" si="10"/>
        <v>3</v>
      </c>
      <c r="W70" s="36">
        <f t="shared" si="18"/>
        <v>0.02</v>
      </c>
      <c r="X70" s="37">
        <f t="shared" si="12"/>
        <v>0.79999999999999993</v>
      </c>
      <c r="Y70" s="73" t="str">
        <f t="shared" si="13"/>
        <v>Distrito</v>
      </c>
      <c r="Z70" s="38">
        <v>764002.01859999995</v>
      </c>
      <c r="AA70" s="40">
        <v>9861623.8169</v>
      </c>
      <c r="AB70" s="40"/>
      <c r="AC70" s="40"/>
      <c r="AD70" s="40" t="s">
        <v>1671</v>
      </c>
      <c r="AE70" s="40"/>
      <c r="AF70" s="75" t="s">
        <v>1764</v>
      </c>
    </row>
    <row r="71" spans="1:33" s="43" customFormat="1" ht="38.25" x14ac:dyDescent="0.2">
      <c r="A71" s="66">
        <v>3</v>
      </c>
      <c r="B71" s="66">
        <v>18</v>
      </c>
      <c r="C71" s="66" t="s">
        <v>91</v>
      </c>
      <c r="D71" s="66">
        <v>1803</v>
      </c>
      <c r="E71" s="66" t="s">
        <v>377</v>
      </c>
      <c r="F71" s="24">
        <v>825</v>
      </c>
      <c r="G71" s="24" t="str">
        <f t="shared" ref="G71:G134" si="19">IF(F71&gt;$F$236,"3",IF(F71&gt;$F$235,"2",IF(F71&gt;=$F$234,"1",0)))</f>
        <v>1</v>
      </c>
      <c r="H71" s="25">
        <f t="shared" si="14"/>
        <v>9.9999999999999992E-2</v>
      </c>
      <c r="I71" s="26">
        <v>0</v>
      </c>
      <c r="J71" s="27" t="str">
        <f t="shared" ref="J71:J134" si="20">IF(I71&gt;$I$236,"3",IF(I71&gt;$I$235,"2",IF(I71&gt;=$I$234,"1",0)))</f>
        <v>1</v>
      </c>
      <c r="K71" s="28">
        <f t="shared" si="15"/>
        <v>9.9999999999999992E-2</v>
      </c>
      <c r="L71" s="29">
        <v>0</v>
      </c>
      <c r="M71" s="30" t="str">
        <f t="shared" ref="M71:M134" si="21">IF(L71&gt;$L$236,"3",IF(L71&gt;$L$235,"2",IF(L71&gt;=$L$234,"1",0)))</f>
        <v>1</v>
      </c>
      <c r="N71" s="31">
        <f t="shared" ref="N71:N134" si="22">+($L$5/3)*M71</f>
        <v>4.9999999999999996E-2</v>
      </c>
      <c r="O71" s="32">
        <v>0</v>
      </c>
      <c r="P71" s="33" t="str">
        <f t="shared" ref="P71:P134" si="23">IF(O71&gt;$O$236,"3",IF(O71&gt;$O$235,"2",IF(O71&gt;=$O$234,"1",0)))</f>
        <v>1</v>
      </c>
      <c r="Q71" s="34">
        <f t="shared" si="16"/>
        <v>4.9999999999999996E-2</v>
      </c>
      <c r="R71" s="35">
        <v>0</v>
      </c>
      <c r="S71" s="35" t="str">
        <f t="shared" ref="S71:S134" si="24">IF(R71&gt;$R$236,"3",IF(R71&gt;$R$235,"2",IF(R71&gt;=$R$234,"1",0)))</f>
        <v>1</v>
      </c>
      <c r="T71" s="36">
        <f t="shared" si="17"/>
        <v>2.6666666666666668E-2</v>
      </c>
      <c r="U71" s="35">
        <v>0</v>
      </c>
      <c r="V71" s="35" t="str">
        <f t="shared" ref="V71:V134" si="25">IF(U71&gt;$U$236,"3",IF(U71&gt;$U$235,"2",IF(U71&gt;=$U$234,"1",0)))</f>
        <v>1</v>
      </c>
      <c r="W71" s="36">
        <f t="shared" si="18"/>
        <v>6.6666666666666671E-3</v>
      </c>
      <c r="X71" s="37">
        <f t="shared" ref="X71:X134" si="26">K71+H71+W71+N71+Q71+T71</f>
        <v>0.33333333333333331</v>
      </c>
      <c r="Y71" s="73" t="str">
        <f t="shared" si="13"/>
        <v>Sin Presencia</v>
      </c>
      <c r="Z71" s="38">
        <v>786996.63</v>
      </c>
      <c r="AA71" s="40">
        <v>9845348.2100000009</v>
      </c>
      <c r="AB71" s="40"/>
      <c r="AC71" s="40"/>
      <c r="AD71" s="40"/>
      <c r="AE71" s="40"/>
      <c r="AF71" s="75" t="s">
        <v>1734</v>
      </c>
    </row>
    <row r="72" spans="1:33" s="43" customFormat="1" ht="38.25" x14ac:dyDescent="0.2">
      <c r="A72" s="66">
        <v>3</v>
      </c>
      <c r="B72" s="66">
        <v>18</v>
      </c>
      <c r="C72" s="66" t="s">
        <v>91</v>
      </c>
      <c r="D72" s="66">
        <v>1804</v>
      </c>
      <c r="E72" s="66" t="s">
        <v>264</v>
      </c>
      <c r="F72" s="24">
        <v>967</v>
      </c>
      <c r="G72" s="24" t="str">
        <f t="shared" si="19"/>
        <v>1</v>
      </c>
      <c r="H72" s="25">
        <f>+($F$5/3)*G72</f>
        <v>9.9999999999999992E-2</v>
      </c>
      <c r="I72" s="26">
        <v>1</v>
      </c>
      <c r="J72" s="27" t="str">
        <f t="shared" si="20"/>
        <v>1</v>
      </c>
      <c r="K72" s="28">
        <f>($I$5/3)*J72</f>
        <v>9.9999999999999992E-2</v>
      </c>
      <c r="L72" s="29">
        <v>0</v>
      </c>
      <c r="M72" s="30" t="str">
        <f t="shared" si="21"/>
        <v>1</v>
      </c>
      <c r="N72" s="31">
        <f t="shared" si="22"/>
        <v>4.9999999999999996E-2</v>
      </c>
      <c r="O72" s="32">
        <v>0</v>
      </c>
      <c r="P72" s="33" t="str">
        <f t="shared" si="23"/>
        <v>1</v>
      </c>
      <c r="Q72" s="34">
        <f>+($O$5/3)*P72</f>
        <v>4.9999999999999996E-2</v>
      </c>
      <c r="R72" s="35">
        <f>+VLOOKUP(E72,'[1]% DESCOMP_MATRICULA'!$B$4:$D$101,2,FALSE)</f>
        <v>0</v>
      </c>
      <c r="S72" s="35" t="str">
        <f t="shared" si="24"/>
        <v>1</v>
      </c>
      <c r="T72" s="36">
        <f>+($R$5/3)*S72</f>
        <v>2.6666666666666668E-2</v>
      </c>
      <c r="U72" s="35">
        <f>+VLOOKUP(E72,'[1]% DESCOMP_MATRICULA'!$B$4:$D$101,3,FALSE)</f>
        <v>0</v>
      </c>
      <c r="V72" s="35" t="str">
        <f t="shared" si="25"/>
        <v>1</v>
      </c>
      <c r="W72" s="36">
        <f>+($U$5/3)*V72</f>
        <v>6.6666666666666671E-3</v>
      </c>
      <c r="X72" s="37">
        <f t="shared" si="26"/>
        <v>0.33333333333333331</v>
      </c>
      <c r="Y72" s="73" t="str">
        <f t="shared" ref="Y72:Y135" si="27">IF(X72&gt;=0.75,"Distrito",IF(X72&gt;=0.6,"Oficina Tecnica",IF(X72&gt;=0,"Sin Presencia",0)))</f>
        <v>Sin Presencia</v>
      </c>
      <c r="Z72" s="38">
        <v>777347.62</v>
      </c>
      <c r="AA72" s="40">
        <v>9854748.1300000008</v>
      </c>
      <c r="AB72" s="40"/>
      <c r="AC72" s="40"/>
      <c r="AD72" s="40" t="s">
        <v>1671</v>
      </c>
      <c r="AE72" s="40"/>
      <c r="AF72" s="75" t="s">
        <v>1734</v>
      </c>
    </row>
    <row r="73" spans="1:33" s="43" customFormat="1" ht="38.25" x14ac:dyDescent="0.2">
      <c r="A73" s="66">
        <v>3</v>
      </c>
      <c r="B73" s="66">
        <v>18</v>
      </c>
      <c r="C73" s="66" t="s">
        <v>91</v>
      </c>
      <c r="D73" s="66">
        <v>1804</v>
      </c>
      <c r="E73" s="66" t="s">
        <v>104</v>
      </c>
      <c r="F73" s="24">
        <v>7695</v>
      </c>
      <c r="G73" s="24" t="str">
        <f t="shared" si="19"/>
        <v>2</v>
      </c>
      <c r="H73" s="25">
        <f>+($F$5/3)*G73</f>
        <v>0.19999999999999998</v>
      </c>
      <c r="I73" s="26">
        <v>3</v>
      </c>
      <c r="J73" s="27" t="str">
        <f t="shared" si="20"/>
        <v>1</v>
      </c>
      <c r="K73" s="28">
        <f>($I$5/3)*J73</f>
        <v>9.9999999999999992E-2</v>
      </c>
      <c r="L73" s="29">
        <v>181</v>
      </c>
      <c r="M73" s="30" t="str">
        <f t="shared" si="21"/>
        <v>2</v>
      </c>
      <c r="N73" s="31">
        <f t="shared" si="22"/>
        <v>9.9999999999999992E-2</v>
      </c>
      <c r="O73" s="32">
        <v>13</v>
      </c>
      <c r="P73" s="33" t="str">
        <f t="shared" si="23"/>
        <v>2</v>
      </c>
      <c r="Q73" s="34">
        <f>+($O$5/3)*P73</f>
        <v>9.9999999999999992E-2</v>
      </c>
      <c r="R73" s="35">
        <f>+VLOOKUP(E73,'[1]% DESCOMP_MATRICULA'!$B$4:$D$101,2,FALSE)</f>
        <v>0</v>
      </c>
      <c r="S73" s="35" t="str">
        <f t="shared" si="24"/>
        <v>1</v>
      </c>
      <c r="T73" s="36">
        <f>+($R$5/3)*S73</f>
        <v>2.6666666666666668E-2</v>
      </c>
      <c r="U73" s="35">
        <f>+VLOOKUP(E73,'[1]% DESCOMP_MATRICULA'!$B$4:$D$101,3,FALSE)</f>
        <v>0</v>
      </c>
      <c r="V73" s="35" t="str">
        <f t="shared" si="25"/>
        <v>1</v>
      </c>
      <c r="W73" s="36">
        <f>+($U$5/3)*V73</f>
        <v>6.6666666666666671E-3</v>
      </c>
      <c r="X73" s="37">
        <f t="shared" si="26"/>
        <v>0.53333333333333321</v>
      </c>
      <c r="Y73" s="73" t="str">
        <f t="shared" si="27"/>
        <v>Sin Presencia</v>
      </c>
      <c r="Z73" s="38" t="e">
        <v>#N/A</v>
      </c>
      <c r="AA73" s="40" t="e">
        <v>#N/A</v>
      </c>
      <c r="AB73" s="40"/>
      <c r="AC73" s="40"/>
      <c r="AD73" s="40" t="s">
        <v>1671</v>
      </c>
      <c r="AE73" s="40"/>
      <c r="AF73" s="75" t="s">
        <v>1734</v>
      </c>
    </row>
    <row r="74" spans="1:33" s="43" customFormat="1" ht="38.25" x14ac:dyDescent="0.2">
      <c r="A74" s="66">
        <v>3</v>
      </c>
      <c r="B74" s="66">
        <v>18</v>
      </c>
      <c r="C74" s="66" t="s">
        <v>91</v>
      </c>
      <c r="D74" s="66">
        <v>1805</v>
      </c>
      <c r="E74" s="66" t="s">
        <v>266</v>
      </c>
      <c r="F74" s="24">
        <v>2484</v>
      </c>
      <c r="G74" s="24" t="str">
        <f t="shared" si="19"/>
        <v>2</v>
      </c>
      <c r="H74" s="25">
        <f>+($F$5/3)*G74</f>
        <v>0.19999999999999998</v>
      </c>
      <c r="I74" s="26">
        <v>0</v>
      </c>
      <c r="J74" s="27" t="str">
        <f t="shared" si="20"/>
        <v>1</v>
      </c>
      <c r="K74" s="28">
        <f>($I$5/3)*J74</f>
        <v>9.9999999999999992E-2</v>
      </c>
      <c r="L74" s="29">
        <v>0</v>
      </c>
      <c r="M74" s="30" t="str">
        <f t="shared" si="21"/>
        <v>1</v>
      </c>
      <c r="N74" s="31">
        <f t="shared" si="22"/>
        <v>4.9999999999999996E-2</v>
      </c>
      <c r="O74" s="32">
        <v>0</v>
      </c>
      <c r="P74" s="33" t="str">
        <f t="shared" si="23"/>
        <v>1</v>
      </c>
      <c r="Q74" s="34">
        <f>+($O$5/3)*P74</f>
        <v>4.9999999999999996E-2</v>
      </c>
      <c r="R74" s="35">
        <v>0</v>
      </c>
      <c r="S74" s="35" t="str">
        <f t="shared" si="24"/>
        <v>1</v>
      </c>
      <c r="T74" s="36">
        <f>+($R$5/3)*S74</f>
        <v>2.6666666666666668E-2</v>
      </c>
      <c r="U74" s="35">
        <v>0</v>
      </c>
      <c r="V74" s="35" t="str">
        <f t="shared" si="25"/>
        <v>1</v>
      </c>
      <c r="W74" s="36">
        <f>+($U$5/3)*V74</f>
        <v>6.6666666666666671E-3</v>
      </c>
      <c r="X74" s="37">
        <f t="shared" si="26"/>
        <v>0.43333333333333329</v>
      </c>
      <c r="Y74" s="73" t="str">
        <f t="shared" si="27"/>
        <v>Sin Presencia</v>
      </c>
      <c r="Z74" s="38" t="e">
        <v>#N/A</v>
      </c>
      <c r="AA74" s="40" t="e">
        <v>#N/A</v>
      </c>
      <c r="AB74" s="40"/>
      <c r="AC74" s="40"/>
      <c r="AD74" s="40"/>
      <c r="AE74" s="40"/>
      <c r="AF74" s="75" t="s">
        <v>1734</v>
      </c>
    </row>
    <row r="75" spans="1:33" s="43" customFormat="1" ht="38.25" x14ac:dyDescent="0.2">
      <c r="A75" s="66">
        <v>3</v>
      </c>
      <c r="B75" s="66">
        <v>18</v>
      </c>
      <c r="C75" s="66" t="s">
        <v>91</v>
      </c>
      <c r="D75" s="66">
        <v>1806</v>
      </c>
      <c r="E75" s="66" t="s">
        <v>262</v>
      </c>
      <c r="F75" s="24">
        <v>208</v>
      </c>
      <c r="G75" s="24" t="str">
        <f t="shared" si="19"/>
        <v>1</v>
      </c>
      <c r="H75" s="25">
        <f t="shared" ref="H75:H134" si="28">+($F$5/3)*G75</f>
        <v>9.9999999999999992E-2</v>
      </c>
      <c r="I75" s="26">
        <v>0</v>
      </c>
      <c r="J75" s="27" t="str">
        <f t="shared" si="20"/>
        <v>1</v>
      </c>
      <c r="K75" s="28">
        <f t="shared" ref="K75:K134" si="29">($I$5/3)*J75</f>
        <v>9.9999999999999992E-2</v>
      </c>
      <c r="L75" s="29">
        <v>0</v>
      </c>
      <c r="M75" s="30" t="str">
        <f t="shared" si="21"/>
        <v>1</v>
      </c>
      <c r="N75" s="31">
        <f t="shared" si="22"/>
        <v>4.9999999999999996E-2</v>
      </c>
      <c r="O75" s="32">
        <v>0</v>
      </c>
      <c r="P75" s="33" t="str">
        <f t="shared" si="23"/>
        <v>1</v>
      </c>
      <c r="Q75" s="34">
        <f t="shared" ref="Q75:Q134" si="30">+($O$5/3)*P75</f>
        <v>4.9999999999999996E-2</v>
      </c>
      <c r="R75" s="35">
        <v>0</v>
      </c>
      <c r="S75" s="35" t="str">
        <f t="shared" si="24"/>
        <v>1</v>
      </c>
      <c r="T75" s="36">
        <f t="shared" ref="T75:T134" si="31">+($R$5/3)*S75</f>
        <v>2.6666666666666668E-2</v>
      </c>
      <c r="U75" s="35">
        <v>0</v>
      </c>
      <c r="V75" s="35" t="str">
        <f t="shared" si="25"/>
        <v>1</v>
      </c>
      <c r="W75" s="36">
        <f t="shared" ref="W75:W134" si="32">+($U$5/3)*V75</f>
        <v>6.6666666666666671E-3</v>
      </c>
      <c r="X75" s="37">
        <f t="shared" si="26"/>
        <v>0.33333333333333331</v>
      </c>
      <c r="Y75" s="73" t="str">
        <f t="shared" si="27"/>
        <v>Sin Presencia</v>
      </c>
      <c r="Z75" s="38">
        <v>765206.27</v>
      </c>
      <c r="AA75" s="40">
        <v>9850015.4499999993</v>
      </c>
      <c r="AB75" s="40"/>
      <c r="AC75" s="40"/>
      <c r="AD75" s="40"/>
      <c r="AE75" s="40"/>
      <c r="AF75" s="75" t="s">
        <v>1734</v>
      </c>
    </row>
    <row r="76" spans="1:33" s="43" customFormat="1" ht="38.25" x14ac:dyDescent="0.2">
      <c r="A76" s="66">
        <v>3</v>
      </c>
      <c r="B76" s="66">
        <v>18</v>
      </c>
      <c r="C76" s="66" t="s">
        <v>91</v>
      </c>
      <c r="D76" s="66">
        <v>1806</v>
      </c>
      <c r="E76" s="66" t="s">
        <v>263</v>
      </c>
      <c r="F76" s="24">
        <v>97</v>
      </c>
      <c r="G76" s="24" t="str">
        <f t="shared" si="19"/>
        <v>1</v>
      </c>
      <c r="H76" s="25">
        <f t="shared" si="28"/>
        <v>9.9999999999999992E-2</v>
      </c>
      <c r="I76" s="26">
        <v>0</v>
      </c>
      <c r="J76" s="27" t="str">
        <f t="shared" si="20"/>
        <v>1</v>
      </c>
      <c r="K76" s="28">
        <f t="shared" si="29"/>
        <v>9.9999999999999992E-2</v>
      </c>
      <c r="L76" s="29">
        <v>0</v>
      </c>
      <c r="M76" s="30" t="str">
        <f t="shared" si="21"/>
        <v>1</v>
      </c>
      <c r="N76" s="31">
        <f t="shared" si="22"/>
        <v>4.9999999999999996E-2</v>
      </c>
      <c r="O76" s="32">
        <v>0</v>
      </c>
      <c r="P76" s="33" t="str">
        <f t="shared" si="23"/>
        <v>1</v>
      </c>
      <c r="Q76" s="34">
        <f t="shared" si="30"/>
        <v>4.9999999999999996E-2</v>
      </c>
      <c r="R76" s="35">
        <v>0</v>
      </c>
      <c r="S76" s="35" t="str">
        <f t="shared" si="24"/>
        <v>1</v>
      </c>
      <c r="T76" s="36">
        <f t="shared" si="31"/>
        <v>2.6666666666666668E-2</v>
      </c>
      <c r="U76" s="35">
        <v>0</v>
      </c>
      <c r="V76" s="35" t="str">
        <f t="shared" si="25"/>
        <v>1</v>
      </c>
      <c r="W76" s="36">
        <f t="shared" si="32"/>
        <v>6.6666666666666671E-3</v>
      </c>
      <c r="X76" s="37">
        <f t="shared" si="26"/>
        <v>0.33333333333333331</v>
      </c>
      <c r="Y76" s="73" t="str">
        <f t="shared" si="27"/>
        <v>Sin Presencia</v>
      </c>
      <c r="Z76" s="38">
        <v>760228.07</v>
      </c>
      <c r="AA76" s="40">
        <v>9843086.3900000006</v>
      </c>
      <c r="AB76" s="40"/>
      <c r="AC76" s="40"/>
      <c r="AD76" s="40"/>
      <c r="AE76" s="40"/>
      <c r="AF76" s="75" t="s">
        <v>1734</v>
      </c>
    </row>
    <row r="77" spans="1:33" s="43" customFormat="1" ht="38.25" x14ac:dyDescent="0.2">
      <c r="A77" s="66">
        <v>3</v>
      </c>
      <c r="B77" s="66">
        <v>18</v>
      </c>
      <c r="C77" s="66" t="s">
        <v>91</v>
      </c>
      <c r="D77" s="66">
        <v>1806</v>
      </c>
      <c r="E77" s="66" t="s">
        <v>265</v>
      </c>
      <c r="F77" s="24">
        <v>373</v>
      </c>
      <c r="G77" s="24" t="str">
        <f t="shared" si="19"/>
        <v>1</v>
      </c>
      <c r="H77" s="25">
        <f t="shared" si="28"/>
        <v>9.9999999999999992E-2</v>
      </c>
      <c r="I77" s="26">
        <v>0</v>
      </c>
      <c r="J77" s="27" t="str">
        <f t="shared" si="20"/>
        <v>1</v>
      </c>
      <c r="K77" s="28">
        <f t="shared" si="29"/>
        <v>9.9999999999999992E-2</v>
      </c>
      <c r="L77" s="29">
        <v>0</v>
      </c>
      <c r="M77" s="30" t="str">
        <f t="shared" si="21"/>
        <v>1</v>
      </c>
      <c r="N77" s="31">
        <f t="shared" si="22"/>
        <v>4.9999999999999996E-2</v>
      </c>
      <c r="O77" s="32">
        <v>0</v>
      </c>
      <c r="P77" s="33" t="str">
        <f t="shared" si="23"/>
        <v>1</v>
      </c>
      <c r="Q77" s="34">
        <f t="shared" si="30"/>
        <v>4.9999999999999996E-2</v>
      </c>
      <c r="R77" s="35">
        <v>0</v>
      </c>
      <c r="S77" s="35" t="str">
        <f t="shared" si="24"/>
        <v>1</v>
      </c>
      <c r="T77" s="36">
        <f t="shared" si="31"/>
        <v>2.6666666666666668E-2</v>
      </c>
      <c r="U77" s="35">
        <v>0</v>
      </c>
      <c r="V77" s="35" t="str">
        <f t="shared" si="25"/>
        <v>1</v>
      </c>
      <c r="W77" s="36">
        <f t="shared" si="32"/>
        <v>6.6666666666666671E-3</v>
      </c>
      <c r="X77" s="37">
        <f t="shared" si="26"/>
        <v>0.33333333333333331</v>
      </c>
      <c r="Y77" s="73" t="str">
        <f t="shared" si="27"/>
        <v>Sin Presencia</v>
      </c>
      <c r="Z77" s="38">
        <v>766319.01</v>
      </c>
      <c r="AA77" s="40">
        <v>9847102.9800000004</v>
      </c>
      <c r="AB77" s="40"/>
      <c r="AC77" s="40"/>
      <c r="AD77" s="40"/>
      <c r="AE77" s="40"/>
      <c r="AF77" s="75" t="s">
        <v>1734</v>
      </c>
    </row>
    <row r="78" spans="1:33" s="43" customFormat="1" ht="38.25" x14ac:dyDescent="0.2">
      <c r="A78" s="66">
        <v>3</v>
      </c>
      <c r="B78" s="66">
        <v>18</v>
      </c>
      <c r="C78" s="66" t="s">
        <v>91</v>
      </c>
      <c r="D78" s="66">
        <v>1806</v>
      </c>
      <c r="E78" s="66" t="s">
        <v>267</v>
      </c>
      <c r="F78" s="24">
        <v>249</v>
      </c>
      <c r="G78" s="24" t="str">
        <f t="shared" si="19"/>
        <v>1</v>
      </c>
      <c r="H78" s="25">
        <f t="shared" si="28"/>
        <v>9.9999999999999992E-2</v>
      </c>
      <c r="I78" s="26">
        <v>0</v>
      </c>
      <c r="J78" s="27" t="str">
        <f t="shared" si="20"/>
        <v>1</v>
      </c>
      <c r="K78" s="28">
        <f t="shared" si="29"/>
        <v>9.9999999999999992E-2</v>
      </c>
      <c r="L78" s="29">
        <v>0</v>
      </c>
      <c r="M78" s="30" t="str">
        <f t="shared" si="21"/>
        <v>1</v>
      </c>
      <c r="N78" s="31">
        <f t="shared" si="22"/>
        <v>4.9999999999999996E-2</v>
      </c>
      <c r="O78" s="32">
        <v>0</v>
      </c>
      <c r="P78" s="33" t="str">
        <f t="shared" si="23"/>
        <v>1</v>
      </c>
      <c r="Q78" s="34">
        <f t="shared" si="30"/>
        <v>4.9999999999999996E-2</v>
      </c>
      <c r="R78" s="35">
        <v>0</v>
      </c>
      <c r="S78" s="35" t="str">
        <f t="shared" si="24"/>
        <v>1</v>
      </c>
      <c r="T78" s="36">
        <f t="shared" si="31"/>
        <v>2.6666666666666668E-2</v>
      </c>
      <c r="U78" s="35">
        <v>0</v>
      </c>
      <c r="V78" s="35" t="str">
        <f t="shared" si="25"/>
        <v>1</v>
      </c>
      <c r="W78" s="36">
        <f t="shared" si="32"/>
        <v>6.6666666666666671E-3</v>
      </c>
      <c r="X78" s="37">
        <f t="shared" si="26"/>
        <v>0.33333333333333331</v>
      </c>
      <c r="Y78" s="73" t="str">
        <f t="shared" si="27"/>
        <v>Sin Presencia</v>
      </c>
      <c r="Z78" s="38">
        <v>759263.33</v>
      </c>
      <c r="AA78" s="40">
        <v>9850769.2599999998</v>
      </c>
      <c r="AB78" s="40"/>
      <c r="AC78" s="40"/>
      <c r="AD78" s="40"/>
      <c r="AE78" s="40"/>
      <c r="AF78" s="75" t="s">
        <v>1734</v>
      </c>
    </row>
    <row r="79" spans="1:33" s="43" customFormat="1" ht="38.25" x14ac:dyDescent="0.2">
      <c r="A79" s="66">
        <v>4</v>
      </c>
      <c r="B79" s="66">
        <v>13</v>
      </c>
      <c r="C79" s="66" t="s">
        <v>110</v>
      </c>
      <c r="D79" s="66">
        <v>1301</v>
      </c>
      <c r="E79" s="66" t="s">
        <v>269</v>
      </c>
      <c r="F79" s="24">
        <v>73307</v>
      </c>
      <c r="G79" s="24" t="str">
        <f t="shared" si="19"/>
        <v>3</v>
      </c>
      <c r="H79" s="25">
        <f t="shared" si="28"/>
        <v>0.3</v>
      </c>
      <c r="I79" s="26">
        <v>0</v>
      </c>
      <c r="J79" s="27" t="str">
        <f t="shared" si="20"/>
        <v>1</v>
      </c>
      <c r="K79" s="28">
        <f t="shared" si="29"/>
        <v>9.9999999999999992E-2</v>
      </c>
      <c r="L79" s="29">
        <v>0</v>
      </c>
      <c r="M79" s="30" t="str">
        <f t="shared" si="21"/>
        <v>1</v>
      </c>
      <c r="N79" s="31">
        <f t="shared" si="22"/>
        <v>4.9999999999999996E-2</v>
      </c>
      <c r="O79" s="32">
        <v>0</v>
      </c>
      <c r="P79" s="33" t="str">
        <f t="shared" si="23"/>
        <v>1</v>
      </c>
      <c r="Q79" s="34">
        <f t="shared" si="30"/>
        <v>4.9999999999999996E-2</v>
      </c>
      <c r="R79" s="35">
        <v>0</v>
      </c>
      <c r="S79" s="35" t="str">
        <f t="shared" si="24"/>
        <v>1</v>
      </c>
      <c r="T79" s="36">
        <f t="shared" si="31"/>
        <v>2.6666666666666668E-2</v>
      </c>
      <c r="U79" s="35">
        <v>0</v>
      </c>
      <c r="V79" s="35" t="str">
        <f t="shared" si="25"/>
        <v>1</v>
      </c>
      <c r="W79" s="36">
        <f t="shared" si="32"/>
        <v>6.6666666666666671E-3</v>
      </c>
      <c r="X79" s="37">
        <f t="shared" si="26"/>
        <v>0.53333333333333321</v>
      </c>
      <c r="Y79" s="73" t="str">
        <f t="shared" si="27"/>
        <v>Sin Presencia</v>
      </c>
      <c r="Z79" s="38">
        <v>560393.26599999995</v>
      </c>
      <c r="AA79" s="40">
        <v>9883239.9605999999</v>
      </c>
      <c r="AB79" s="40"/>
      <c r="AC79" s="40"/>
      <c r="AD79" s="40"/>
      <c r="AE79" s="40" t="s">
        <v>1693</v>
      </c>
      <c r="AF79" s="75" t="s">
        <v>1738</v>
      </c>
    </row>
    <row r="80" spans="1:33" s="43" customFormat="1" ht="38.25" x14ac:dyDescent="0.2">
      <c r="A80" s="66">
        <v>4</v>
      </c>
      <c r="B80" s="66">
        <v>13</v>
      </c>
      <c r="C80" s="66" t="s">
        <v>110</v>
      </c>
      <c r="D80" s="66">
        <v>1302</v>
      </c>
      <c r="E80" s="66" t="s">
        <v>286</v>
      </c>
      <c r="F80" s="24">
        <v>3298</v>
      </c>
      <c r="G80" s="24" t="str">
        <f t="shared" si="19"/>
        <v>2</v>
      </c>
      <c r="H80" s="25">
        <f t="shared" ref="H80:H98" si="33">+($F$5/3)*G80</f>
        <v>0.19999999999999998</v>
      </c>
      <c r="I80" s="26">
        <v>0</v>
      </c>
      <c r="J80" s="27" t="str">
        <f t="shared" si="20"/>
        <v>1</v>
      </c>
      <c r="K80" s="28">
        <f t="shared" ref="K80:K98" si="34">($I$5/3)*J80</f>
        <v>9.9999999999999992E-2</v>
      </c>
      <c r="L80" s="29">
        <v>0</v>
      </c>
      <c r="M80" s="30" t="str">
        <f t="shared" si="21"/>
        <v>1</v>
      </c>
      <c r="N80" s="31">
        <f t="shared" si="22"/>
        <v>4.9999999999999996E-2</v>
      </c>
      <c r="O80" s="32">
        <v>0</v>
      </c>
      <c r="P80" s="33" t="str">
        <f t="shared" si="23"/>
        <v>1</v>
      </c>
      <c r="Q80" s="34">
        <f t="shared" ref="Q80:Q98" si="35">+($O$5/3)*P80</f>
        <v>4.9999999999999996E-2</v>
      </c>
      <c r="R80" s="35">
        <v>0</v>
      </c>
      <c r="S80" s="35" t="str">
        <f t="shared" si="24"/>
        <v>1</v>
      </c>
      <c r="T80" s="36">
        <f t="shared" ref="T80:T98" si="36">+($R$5/3)*S80</f>
        <v>2.6666666666666668E-2</v>
      </c>
      <c r="U80" s="35">
        <v>0</v>
      </c>
      <c r="V80" s="35" t="str">
        <f t="shared" si="25"/>
        <v>1</v>
      </c>
      <c r="W80" s="36">
        <f t="shared" ref="W80:W98" si="37">+($U$5/3)*V80</f>
        <v>6.6666666666666671E-3</v>
      </c>
      <c r="X80" s="37">
        <f t="shared" si="26"/>
        <v>0.43333333333333329</v>
      </c>
      <c r="Y80" s="73" t="str">
        <f t="shared" si="27"/>
        <v>Sin Presencia</v>
      </c>
      <c r="Z80" s="38">
        <v>540159.1041</v>
      </c>
      <c r="AA80" s="40">
        <v>9894774.2391999997</v>
      </c>
      <c r="AB80" s="40"/>
      <c r="AC80" s="40"/>
      <c r="AD80" s="40"/>
      <c r="AE80" s="40"/>
      <c r="AF80" s="75" t="s">
        <v>1734</v>
      </c>
    </row>
    <row r="81" spans="1:32" s="43" customFormat="1" ht="38.25" x14ac:dyDescent="0.2">
      <c r="A81" s="66">
        <v>4</v>
      </c>
      <c r="B81" s="66">
        <v>13</v>
      </c>
      <c r="C81" s="66" t="s">
        <v>110</v>
      </c>
      <c r="D81" s="66">
        <v>1302</v>
      </c>
      <c r="E81" s="66" t="s">
        <v>274</v>
      </c>
      <c r="F81" s="24">
        <v>34483</v>
      </c>
      <c r="G81" s="24" t="str">
        <f t="shared" si="19"/>
        <v>3</v>
      </c>
      <c r="H81" s="25">
        <f t="shared" si="33"/>
        <v>0.3</v>
      </c>
      <c r="I81" s="26">
        <v>0</v>
      </c>
      <c r="J81" s="27" t="str">
        <f t="shared" si="20"/>
        <v>1</v>
      </c>
      <c r="K81" s="28">
        <f t="shared" si="34"/>
        <v>9.9999999999999992E-2</v>
      </c>
      <c r="L81" s="29">
        <v>0</v>
      </c>
      <c r="M81" s="30" t="str">
        <f t="shared" si="21"/>
        <v>1</v>
      </c>
      <c r="N81" s="31">
        <f t="shared" si="22"/>
        <v>4.9999999999999996E-2</v>
      </c>
      <c r="O81" s="32">
        <v>0</v>
      </c>
      <c r="P81" s="33" t="str">
        <f t="shared" si="23"/>
        <v>1</v>
      </c>
      <c r="Q81" s="34">
        <f t="shared" si="35"/>
        <v>4.9999999999999996E-2</v>
      </c>
      <c r="R81" s="35">
        <v>0</v>
      </c>
      <c r="S81" s="35" t="str">
        <f t="shared" si="24"/>
        <v>1</v>
      </c>
      <c r="T81" s="36">
        <f t="shared" si="36"/>
        <v>2.6666666666666668E-2</v>
      </c>
      <c r="U81" s="35">
        <v>0</v>
      </c>
      <c r="V81" s="35" t="str">
        <f t="shared" si="25"/>
        <v>1</v>
      </c>
      <c r="W81" s="36">
        <f t="shared" si="37"/>
        <v>6.6666666666666671E-3</v>
      </c>
      <c r="X81" s="37">
        <f t="shared" si="26"/>
        <v>0.53333333333333321</v>
      </c>
      <c r="Y81" s="73" t="str">
        <f t="shared" si="27"/>
        <v>Sin Presencia</v>
      </c>
      <c r="Z81" s="38">
        <v>532425.59589999996</v>
      </c>
      <c r="AA81" s="40">
        <v>9894013.5092999991</v>
      </c>
      <c r="AB81" s="40"/>
      <c r="AC81" s="40"/>
      <c r="AD81" s="40"/>
      <c r="AE81" s="40"/>
      <c r="AF81" s="75" t="s">
        <v>1734</v>
      </c>
    </row>
    <row r="82" spans="1:32" s="43" customFormat="1" ht="38.25" x14ac:dyDescent="0.2">
      <c r="A82" s="66">
        <v>4</v>
      </c>
      <c r="B82" s="66">
        <v>13</v>
      </c>
      <c r="C82" s="66" t="s">
        <v>110</v>
      </c>
      <c r="D82" s="66">
        <v>1302</v>
      </c>
      <c r="E82" s="66" t="s">
        <v>275</v>
      </c>
      <c r="F82" s="24">
        <v>13473</v>
      </c>
      <c r="G82" s="24" t="str">
        <f t="shared" si="19"/>
        <v>3</v>
      </c>
      <c r="H82" s="25">
        <f t="shared" si="33"/>
        <v>0.3</v>
      </c>
      <c r="I82" s="26">
        <v>0</v>
      </c>
      <c r="J82" s="27" t="str">
        <f t="shared" si="20"/>
        <v>1</v>
      </c>
      <c r="K82" s="28">
        <f t="shared" si="34"/>
        <v>9.9999999999999992E-2</v>
      </c>
      <c r="L82" s="29">
        <v>0</v>
      </c>
      <c r="M82" s="30" t="str">
        <f t="shared" si="21"/>
        <v>1</v>
      </c>
      <c r="N82" s="31">
        <f t="shared" si="22"/>
        <v>4.9999999999999996E-2</v>
      </c>
      <c r="O82" s="32">
        <v>0</v>
      </c>
      <c r="P82" s="33" t="str">
        <f t="shared" si="23"/>
        <v>1</v>
      </c>
      <c r="Q82" s="34">
        <f t="shared" si="35"/>
        <v>4.9999999999999996E-2</v>
      </c>
      <c r="R82" s="35">
        <v>0</v>
      </c>
      <c r="S82" s="35" t="str">
        <f t="shared" si="24"/>
        <v>1</v>
      </c>
      <c r="T82" s="36">
        <f t="shared" si="36"/>
        <v>2.6666666666666668E-2</v>
      </c>
      <c r="U82" s="35">
        <v>0</v>
      </c>
      <c r="V82" s="35" t="str">
        <f t="shared" si="25"/>
        <v>1</v>
      </c>
      <c r="W82" s="36">
        <f t="shared" si="37"/>
        <v>6.6666666666666671E-3</v>
      </c>
      <c r="X82" s="37">
        <f t="shared" si="26"/>
        <v>0.53333333333333321</v>
      </c>
      <c r="Y82" s="73" t="str">
        <f t="shared" si="27"/>
        <v>Sin Presencia</v>
      </c>
      <c r="Z82" s="38">
        <v>537814.97580000001</v>
      </c>
      <c r="AA82" s="40">
        <v>9884070.1523000002</v>
      </c>
      <c r="AB82" s="40"/>
      <c r="AC82" s="40"/>
      <c r="AD82" s="40"/>
      <c r="AE82" s="40"/>
      <c r="AF82" s="75" t="s">
        <v>1734</v>
      </c>
    </row>
    <row r="83" spans="1:32" s="43" customFormat="1" ht="38.25" x14ac:dyDescent="0.2">
      <c r="A83" s="66">
        <v>4</v>
      </c>
      <c r="B83" s="66">
        <v>13</v>
      </c>
      <c r="C83" s="66" t="s">
        <v>110</v>
      </c>
      <c r="D83" s="66">
        <v>1303</v>
      </c>
      <c r="E83" s="66" t="s">
        <v>111</v>
      </c>
      <c r="F83" s="24">
        <v>17038</v>
      </c>
      <c r="G83" s="24" t="str">
        <f t="shared" si="19"/>
        <v>3</v>
      </c>
      <c r="H83" s="25">
        <f t="shared" si="33"/>
        <v>0.3</v>
      </c>
      <c r="I83" s="26">
        <v>0</v>
      </c>
      <c r="J83" s="27" t="str">
        <f t="shared" si="20"/>
        <v>1</v>
      </c>
      <c r="K83" s="28">
        <f t="shared" si="34"/>
        <v>9.9999999999999992E-2</v>
      </c>
      <c r="L83" s="29">
        <v>0</v>
      </c>
      <c r="M83" s="30" t="str">
        <f t="shared" si="21"/>
        <v>1</v>
      </c>
      <c r="N83" s="31">
        <f t="shared" si="22"/>
        <v>4.9999999999999996E-2</v>
      </c>
      <c r="O83" s="32">
        <v>0</v>
      </c>
      <c r="P83" s="33" t="str">
        <f t="shared" si="23"/>
        <v>1</v>
      </c>
      <c r="Q83" s="34">
        <f t="shared" si="35"/>
        <v>4.9999999999999996E-2</v>
      </c>
      <c r="R83" s="35">
        <v>0</v>
      </c>
      <c r="S83" s="35" t="str">
        <f t="shared" si="24"/>
        <v>1</v>
      </c>
      <c r="T83" s="36">
        <f t="shared" si="36"/>
        <v>2.6666666666666668E-2</v>
      </c>
      <c r="U83" s="35">
        <v>0</v>
      </c>
      <c r="V83" s="35" t="str">
        <f t="shared" si="25"/>
        <v>1</v>
      </c>
      <c r="W83" s="36">
        <f t="shared" si="37"/>
        <v>6.6666666666666671E-3</v>
      </c>
      <c r="X83" s="37">
        <f t="shared" si="26"/>
        <v>0.53333333333333321</v>
      </c>
      <c r="Y83" s="73" t="str">
        <f t="shared" si="27"/>
        <v>Sin Presencia</v>
      </c>
      <c r="Z83" s="38">
        <v>546538.28040000005</v>
      </c>
      <c r="AA83" s="40">
        <v>9850623.9304000009</v>
      </c>
      <c r="AB83" s="40"/>
      <c r="AC83" s="40"/>
      <c r="AD83" s="40"/>
      <c r="AE83" s="40"/>
      <c r="AF83" s="75" t="s">
        <v>1734</v>
      </c>
    </row>
    <row r="84" spans="1:32" s="43" customFormat="1" ht="38.25" x14ac:dyDescent="0.2">
      <c r="A84" s="66">
        <v>4</v>
      </c>
      <c r="B84" s="66">
        <v>13</v>
      </c>
      <c r="C84" s="66" t="s">
        <v>110</v>
      </c>
      <c r="D84" s="66">
        <v>1303</v>
      </c>
      <c r="E84" s="66" t="s">
        <v>284</v>
      </c>
      <c r="F84" s="24">
        <v>3147</v>
      </c>
      <c r="G84" s="24" t="str">
        <f t="shared" si="19"/>
        <v>2</v>
      </c>
      <c r="H84" s="25">
        <f t="shared" si="33"/>
        <v>0.19999999999999998</v>
      </c>
      <c r="I84" s="26">
        <v>1</v>
      </c>
      <c r="J84" s="27" t="str">
        <f t="shared" si="20"/>
        <v>1</v>
      </c>
      <c r="K84" s="28">
        <f t="shared" si="34"/>
        <v>9.9999999999999992E-2</v>
      </c>
      <c r="L84" s="29">
        <v>0</v>
      </c>
      <c r="M84" s="30" t="str">
        <f t="shared" si="21"/>
        <v>1</v>
      </c>
      <c r="N84" s="31">
        <f t="shared" si="22"/>
        <v>4.9999999999999996E-2</v>
      </c>
      <c r="O84" s="32">
        <v>0</v>
      </c>
      <c r="P84" s="33" t="str">
        <f t="shared" si="23"/>
        <v>1</v>
      </c>
      <c r="Q84" s="34">
        <f t="shared" si="35"/>
        <v>4.9999999999999996E-2</v>
      </c>
      <c r="R84" s="35">
        <f>+VLOOKUP(E84,'[1]% DESCOMP_MATRICULA'!$B$4:$D$101,2,FALSE)</f>
        <v>0</v>
      </c>
      <c r="S84" s="35" t="str">
        <f t="shared" si="24"/>
        <v>1</v>
      </c>
      <c r="T84" s="36">
        <f t="shared" si="36"/>
        <v>2.6666666666666668E-2</v>
      </c>
      <c r="U84" s="35">
        <f>+VLOOKUP(E84,'[1]% DESCOMP_MATRICULA'!$B$4:$D$101,3,FALSE)</f>
        <v>0</v>
      </c>
      <c r="V84" s="35" t="str">
        <f t="shared" si="25"/>
        <v>1</v>
      </c>
      <c r="W84" s="36">
        <f t="shared" si="37"/>
        <v>6.6666666666666671E-3</v>
      </c>
      <c r="X84" s="37">
        <f t="shared" si="26"/>
        <v>0.43333333333333329</v>
      </c>
      <c r="Y84" s="73" t="str">
        <f t="shared" si="27"/>
        <v>Sin Presencia</v>
      </c>
      <c r="Z84" s="38">
        <v>521307.20620000002</v>
      </c>
      <c r="AA84" s="40">
        <v>9827294.7957000006</v>
      </c>
      <c r="AB84" s="40"/>
      <c r="AC84" s="40"/>
      <c r="AD84" s="40" t="s">
        <v>1672</v>
      </c>
      <c r="AE84" s="40"/>
      <c r="AF84" s="75" t="s">
        <v>1734</v>
      </c>
    </row>
    <row r="85" spans="1:32" s="43" customFormat="1" ht="38.25" x14ac:dyDescent="0.2">
      <c r="A85" s="66">
        <v>4</v>
      </c>
      <c r="B85" s="66">
        <v>13</v>
      </c>
      <c r="C85" s="66" t="s">
        <v>110</v>
      </c>
      <c r="D85" s="66">
        <v>1304</v>
      </c>
      <c r="E85" s="66" t="s">
        <v>281</v>
      </c>
      <c r="F85" s="24">
        <v>16631</v>
      </c>
      <c r="G85" s="24" t="str">
        <f t="shared" si="19"/>
        <v>3</v>
      </c>
      <c r="H85" s="25">
        <f t="shared" si="33"/>
        <v>0.3</v>
      </c>
      <c r="I85" s="26">
        <v>0</v>
      </c>
      <c r="J85" s="27" t="str">
        <f t="shared" si="20"/>
        <v>1</v>
      </c>
      <c r="K85" s="28">
        <f t="shared" si="34"/>
        <v>9.9999999999999992E-2</v>
      </c>
      <c r="L85" s="29">
        <v>0</v>
      </c>
      <c r="M85" s="30" t="str">
        <f t="shared" si="21"/>
        <v>1</v>
      </c>
      <c r="N85" s="31">
        <f t="shared" si="22"/>
        <v>4.9999999999999996E-2</v>
      </c>
      <c r="O85" s="32">
        <v>0</v>
      </c>
      <c r="P85" s="33" t="str">
        <f t="shared" si="23"/>
        <v>1</v>
      </c>
      <c r="Q85" s="34">
        <f t="shared" si="35"/>
        <v>4.9999999999999996E-2</v>
      </c>
      <c r="R85" s="35">
        <v>0</v>
      </c>
      <c r="S85" s="35" t="str">
        <f t="shared" si="24"/>
        <v>1</v>
      </c>
      <c r="T85" s="36">
        <f t="shared" si="36"/>
        <v>2.6666666666666668E-2</v>
      </c>
      <c r="U85" s="35">
        <v>0</v>
      </c>
      <c r="V85" s="35" t="str">
        <f t="shared" si="25"/>
        <v>1</v>
      </c>
      <c r="W85" s="36">
        <f t="shared" si="37"/>
        <v>6.6666666666666671E-3</v>
      </c>
      <c r="X85" s="37">
        <f t="shared" si="26"/>
        <v>0.53333333333333321</v>
      </c>
      <c r="Y85" s="73" t="str">
        <f t="shared" si="27"/>
        <v>Sin Presencia</v>
      </c>
      <c r="Z85" s="38">
        <v>834744.77720000001</v>
      </c>
      <c r="AA85" s="40">
        <v>9784725.9231000002</v>
      </c>
      <c r="AB85" s="40"/>
      <c r="AC85" s="40"/>
      <c r="AD85" s="40"/>
      <c r="AE85" s="40"/>
      <c r="AF85" s="75" t="s">
        <v>1734</v>
      </c>
    </row>
    <row r="86" spans="1:32" s="43" customFormat="1" ht="38.25" x14ac:dyDescent="0.2">
      <c r="A86" s="66">
        <v>4</v>
      </c>
      <c r="B86" s="66">
        <v>13</v>
      </c>
      <c r="C86" s="66" t="s">
        <v>110</v>
      </c>
      <c r="D86" s="66">
        <v>1304</v>
      </c>
      <c r="E86" s="66" t="s">
        <v>278</v>
      </c>
      <c r="F86" s="24">
        <v>21803</v>
      </c>
      <c r="G86" s="24" t="str">
        <f t="shared" si="19"/>
        <v>3</v>
      </c>
      <c r="H86" s="25">
        <f t="shared" si="33"/>
        <v>0.3</v>
      </c>
      <c r="I86" s="26">
        <v>0</v>
      </c>
      <c r="J86" s="27" t="str">
        <f t="shared" si="20"/>
        <v>1</v>
      </c>
      <c r="K86" s="28">
        <f t="shared" si="34"/>
        <v>9.9999999999999992E-2</v>
      </c>
      <c r="L86" s="29">
        <v>0</v>
      </c>
      <c r="M86" s="30" t="str">
        <f t="shared" si="21"/>
        <v>1</v>
      </c>
      <c r="N86" s="31">
        <f t="shared" si="22"/>
        <v>4.9999999999999996E-2</v>
      </c>
      <c r="O86" s="32">
        <v>0</v>
      </c>
      <c r="P86" s="33" t="str">
        <f t="shared" si="23"/>
        <v>1</v>
      </c>
      <c r="Q86" s="34">
        <f t="shared" si="35"/>
        <v>4.9999999999999996E-2</v>
      </c>
      <c r="R86" s="35">
        <v>0</v>
      </c>
      <c r="S86" s="35" t="str">
        <f t="shared" si="24"/>
        <v>1</v>
      </c>
      <c r="T86" s="36">
        <f t="shared" si="36"/>
        <v>2.6666666666666668E-2</v>
      </c>
      <c r="U86" s="35">
        <v>0</v>
      </c>
      <c r="V86" s="35" t="str">
        <f t="shared" si="25"/>
        <v>1</v>
      </c>
      <c r="W86" s="36">
        <f t="shared" si="37"/>
        <v>6.6666666666666671E-3</v>
      </c>
      <c r="X86" s="37">
        <f t="shared" si="26"/>
        <v>0.53333333333333321</v>
      </c>
      <c r="Y86" s="73" t="str">
        <f t="shared" si="27"/>
        <v>Sin Presencia</v>
      </c>
      <c r="Z86" s="38">
        <v>731177.15</v>
      </c>
      <c r="AA86" s="40">
        <v>9675244.5099999998</v>
      </c>
      <c r="AB86" s="40"/>
      <c r="AC86" s="40"/>
      <c r="AD86" s="40"/>
      <c r="AE86" s="40"/>
      <c r="AF86" s="75" t="s">
        <v>1734</v>
      </c>
    </row>
    <row r="87" spans="1:32" s="43" customFormat="1" ht="38.25" x14ac:dyDescent="0.2">
      <c r="A87" s="66">
        <v>4</v>
      </c>
      <c r="B87" s="66">
        <v>13</v>
      </c>
      <c r="C87" s="66" t="s">
        <v>110</v>
      </c>
      <c r="D87" s="66">
        <v>1304</v>
      </c>
      <c r="E87" s="66" t="s">
        <v>283</v>
      </c>
      <c r="F87" s="24">
        <v>6025</v>
      </c>
      <c r="G87" s="24" t="str">
        <f t="shared" si="19"/>
        <v>2</v>
      </c>
      <c r="H87" s="25">
        <f t="shared" si="33"/>
        <v>0.19999999999999998</v>
      </c>
      <c r="I87" s="26">
        <v>0</v>
      </c>
      <c r="J87" s="27" t="str">
        <f t="shared" si="20"/>
        <v>1</v>
      </c>
      <c r="K87" s="28">
        <f t="shared" si="34"/>
        <v>9.9999999999999992E-2</v>
      </c>
      <c r="L87" s="29">
        <v>0</v>
      </c>
      <c r="M87" s="30" t="str">
        <f t="shared" si="21"/>
        <v>1</v>
      </c>
      <c r="N87" s="31">
        <f t="shared" si="22"/>
        <v>4.9999999999999996E-2</v>
      </c>
      <c r="O87" s="32">
        <v>0</v>
      </c>
      <c r="P87" s="33" t="str">
        <f t="shared" si="23"/>
        <v>1</v>
      </c>
      <c r="Q87" s="34">
        <f t="shared" si="35"/>
        <v>4.9999999999999996E-2</v>
      </c>
      <c r="R87" s="35">
        <v>0</v>
      </c>
      <c r="S87" s="35" t="str">
        <f t="shared" si="24"/>
        <v>1</v>
      </c>
      <c r="T87" s="36">
        <f t="shared" si="36"/>
        <v>2.6666666666666668E-2</v>
      </c>
      <c r="U87" s="35">
        <v>0</v>
      </c>
      <c r="V87" s="35" t="str">
        <f t="shared" si="25"/>
        <v>1</v>
      </c>
      <c r="W87" s="36">
        <f t="shared" si="37"/>
        <v>6.6666666666666671E-3</v>
      </c>
      <c r="X87" s="37">
        <f t="shared" si="26"/>
        <v>0.43333333333333329</v>
      </c>
      <c r="Y87" s="73" t="str">
        <f t="shared" si="27"/>
        <v>Sin Presencia</v>
      </c>
      <c r="Z87" s="38">
        <v>650432.96669999999</v>
      </c>
      <c r="AA87" s="40">
        <v>9564937.1688000001</v>
      </c>
      <c r="AB87" s="40"/>
      <c r="AC87" s="40"/>
      <c r="AD87" s="40"/>
      <c r="AE87" s="40"/>
      <c r="AF87" s="75" t="s">
        <v>1734</v>
      </c>
    </row>
    <row r="88" spans="1:32" s="43" customFormat="1" ht="38.25" x14ac:dyDescent="0.2">
      <c r="A88" s="66">
        <v>4</v>
      </c>
      <c r="B88" s="66">
        <v>13</v>
      </c>
      <c r="C88" s="66" t="s">
        <v>110</v>
      </c>
      <c r="D88" s="66">
        <v>1305</v>
      </c>
      <c r="E88" s="66" t="s">
        <v>271</v>
      </c>
      <c r="F88" s="24">
        <v>17165</v>
      </c>
      <c r="G88" s="24" t="str">
        <f t="shared" si="19"/>
        <v>3</v>
      </c>
      <c r="H88" s="25">
        <f t="shared" si="33"/>
        <v>0.3</v>
      </c>
      <c r="I88" s="26">
        <v>0</v>
      </c>
      <c r="J88" s="27" t="str">
        <f t="shared" si="20"/>
        <v>1</v>
      </c>
      <c r="K88" s="28">
        <f t="shared" si="34"/>
        <v>9.9999999999999992E-2</v>
      </c>
      <c r="L88" s="29">
        <v>0</v>
      </c>
      <c r="M88" s="30" t="str">
        <f t="shared" si="21"/>
        <v>1</v>
      </c>
      <c r="N88" s="31">
        <f t="shared" si="22"/>
        <v>4.9999999999999996E-2</v>
      </c>
      <c r="O88" s="32">
        <v>0</v>
      </c>
      <c r="P88" s="33" t="str">
        <f t="shared" si="23"/>
        <v>1</v>
      </c>
      <c r="Q88" s="34">
        <f t="shared" si="35"/>
        <v>4.9999999999999996E-2</v>
      </c>
      <c r="R88" s="35">
        <v>0</v>
      </c>
      <c r="S88" s="35" t="str">
        <f t="shared" si="24"/>
        <v>1</v>
      </c>
      <c r="T88" s="36">
        <f t="shared" si="36"/>
        <v>2.6666666666666668E-2</v>
      </c>
      <c r="U88" s="35">
        <v>0</v>
      </c>
      <c r="V88" s="35" t="str">
        <f t="shared" si="25"/>
        <v>1</v>
      </c>
      <c r="W88" s="36">
        <f t="shared" si="37"/>
        <v>6.6666666666666671E-3</v>
      </c>
      <c r="X88" s="37">
        <f t="shared" si="26"/>
        <v>0.53333333333333321</v>
      </c>
      <c r="Y88" s="73" t="str">
        <f t="shared" si="27"/>
        <v>Sin Presencia</v>
      </c>
      <c r="Z88" s="38">
        <v>671204.54</v>
      </c>
      <c r="AA88" s="40">
        <v>9969757.9000000004</v>
      </c>
      <c r="AB88" s="40"/>
      <c r="AC88" s="40"/>
      <c r="AD88" s="40"/>
      <c r="AE88" s="40"/>
      <c r="AF88" s="75" t="s">
        <v>1734</v>
      </c>
    </row>
    <row r="89" spans="1:32" s="43" customFormat="1" ht="38.25" x14ac:dyDescent="0.2">
      <c r="A89" s="66">
        <v>4</v>
      </c>
      <c r="B89" s="66">
        <v>13</v>
      </c>
      <c r="C89" s="66" t="s">
        <v>110</v>
      </c>
      <c r="D89" s="66">
        <v>1306</v>
      </c>
      <c r="E89" s="66" t="s">
        <v>273</v>
      </c>
      <c r="F89" s="24">
        <v>4695</v>
      </c>
      <c r="G89" s="24" t="str">
        <f t="shared" si="19"/>
        <v>2</v>
      </c>
      <c r="H89" s="25">
        <f t="shared" si="33"/>
        <v>0.19999999999999998</v>
      </c>
      <c r="I89" s="26">
        <v>0</v>
      </c>
      <c r="J89" s="27" t="str">
        <f t="shared" si="20"/>
        <v>1</v>
      </c>
      <c r="K89" s="28">
        <f t="shared" si="34"/>
        <v>9.9999999999999992E-2</v>
      </c>
      <c r="L89" s="29">
        <v>0</v>
      </c>
      <c r="M89" s="30" t="str">
        <f t="shared" si="21"/>
        <v>1</v>
      </c>
      <c r="N89" s="31">
        <f t="shared" si="22"/>
        <v>4.9999999999999996E-2</v>
      </c>
      <c r="O89" s="32">
        <v>0</v>
      </c>
      <c r="P89" s="33" t="str">
        <f t="shared" si="23"/>
        <v>1</v>
      </c>
      <c r="Q89" s="34">
        <f t="shared" si="35"/>
        <v>4.9999999999999996E-2</v>
      </c>
      <c r="R89" s="35">
        <v>0</v>
      </c>
      <c r="S89" s="35" t="str">
        <f t="shared" si="24"/>
        <v>1</v>
      </c>
      <c r="T89" s="36">
        <f t="shared" si="36"/>
        <v>2.6666666666666668E-2</v>
      </c>
      <c r="U89" s="35">
        <v>0</v>
      </c>
      <c r="V89" s="35" t="str">
        <f t="shared" si="25"/>
        <v>1</v>
      </c>
      <c r="W89" s="36">
        <f t="shared" si="37"/>
        <v>6.6666666666666671E-3</v>
      </c>
      <c r="X89" s="37">
        <f t="shared" si="26"/>
        <v>0.43333333333333329</v>
      </c>
      <c r="Y89" s="73" t="str">
        <f t="shared" si="27"/>
        <v>Sin Presencia</v>
      </c>
      <c r="Z89" s="38">
        <v>588132.75890000002</v>
      </c>
      <c r="AA89" s="40">
        <v>9896924.8192999996</v>
      </c>
      <c r="AB89" s="40"/>
      <c r="AC89" s="40"/>
      <c r="AD89" s="40"/>
      <c r="AE89" s="40"/>
      <c r="AF89" s="75" t="s">
        <v>1734</v>
      </c>
    </row>
    <row r="90" spans="1:32" s="43" customFormat="1" ht="25.5" x14ac:dyDescent="0.2">
      <c r="A90" s="66">
        <v>4</v>
      </c>
      <c r="B90" s="66">
        <v>13</v>
      </c>
      <c r="C90" s="66" t="s">
        <v>110</v>
      </c>
      <c r="D90" s="66">
        <v>1306</v>
      </c>
      <c r="E90" s="66" t="s">
        <v>116</v>
      </c>
      <c r="F90" s="24">
        <v>2714</v>
      </c>
      <c r="G90" s="24" t="str">
        <f t="shared" si="19"/>
        <v>2</v>
      </c>
      <c r="H90" s="25">
        <f t="shared" si="33"/>
        <v>0.19999999999999998</v>
      </c>
      <c r="I90" s="26">
        <v>1</v>
      </c>
      <c r="J90" s="27" t="str">
        <f t="shared" si="20"/>
        <v>1</v>
      </c>
      <c r="K90" s="28">
        <f t="shared" si="34"/>
        <v>9.9999999999999992E-2</v>
      </c>
      <c r="L90" s="29">
        <v>406</v>
      </c>
      <c r="M90" s="30" t="str">
        <f t="shared" si="21"/>
        <v>2</v>
      </c>
      <c r="N90" s="31">
        <f t="shared" si="22"/>
        <v>9.9999999999999992E-2</v>
      </c>
      <c r="O90" s="32">
        <v>6</v>
      </c>
      <c r="P90" s="33" t="str">
        <f t="shared" si="23"/>
        <v>2</v>
      </c>
      <c r="Q90" s="34">
        <f t="shared" si="35"/>
        <v>9.9999999999999992E-2</v>
      </c>
      <c r="R90" s="35">
        <f>+VLOOKUP(E90,'[1]% DESCOMP_MATRICULA'!$B$4:$D$101,2,FALSE)</f>
        <v>28</v>
      </c>
      <c r="S90" s="35" t="str">
        <f t="shared" si="24"/>
        <v>3</v>
      </c>
      <c r="T90" s="36">
        <f t="shared" si="36"/>
        <v>0.08</v>
      </c>
      <c r="U90" s="35">
        <f>+VLOOKUP(E90,'[1]% DESCOMP_MATRICULA'!$B$4:$D$101,3,FALSE)</f>
        <v>29</v>
      </c>
      <c r="V90" s="35" t="str">
        <f t="shared" si="25"/>
        <v>3</v>
      </c>
      <c r="W90" s="36">
        <f t="shared" si="37"/>
        <v>0.02</v>
      </c>
      <c r="X90" s="37">
        <f t="shared" si="26"/>
        <v>0.6</v>
      </c>
      <c r="Y90" s="73" t="str">
        <f t="shared" si="27"/>
        <v>Oficina Tecnica</v>
      </c>
      <c r="Z90" s="38">
        <v>844608.03350000002</v>
      </c>
      <c r="AA90" s="40">
        <v>10055788.1918</v>
      </c>
      <c r="AB90" s="40"/>
      <c r="AC90" s="40"/>
      <c r="AD90" s="40" t="s">
        <v>1672</v>
      </c>
      <c r="AE90" s="40"/>
      <c r="AF90" s="74" t="s">
        <v>1673</v>
      </c>
    </row>
    <row r="91" spans="1:32" s="43" customFormat="1" ht="38.25" x14ac:dyDescent="0.2">
      <c r="A91" s="66">
        <v>4</v>
      </c>
      <c r="B91" s="66">
        <v>13</v>
      </c>
      <c r="C91" s="66" t="s">
        <v>110</v>
      </c>
      <c r="D91" s="66">
        <v>1307</v>
      </c>
      <c r="E91" s="66" t="s">
        <v>270</v>
      </c>
      <c r="F91" s="24">
        <v>34010</v>
      </c>
      <c r="G91" s="24" t="str">
        <f t="shared" si="19"/>
        <v>3</v>
      </c>
      <c r="H91" s="25">
        <f t="shared" si="33"/>
        <v>0.3</v>
      </c>
      <c r="I91" s="26">
        <v>0</v>
      </c>
      <c r="J91" s="27" t="str">
        <f t="shared" si="20"/>
        <v>1</v>
      </c>
      <c r="K91" s="28">
        <f t="shared" si="34"/>
        <v>9.9999999999999992E-2</v>
      </c>
      <c r="L91" s="29">
        <v>0</v>
      </c>
      <c r="M91" s="30" t="str">
        <f t="shared" si="21"/>
        <v>1</v>
      </c>
      <c r="N91" s="31">
        <f t="shared" si="22"/>
        <v>4.9999999999999996E-2</v>
      </c>
      <c r="O91" s="32">
        <v>0</v>
      </c>
      <c r="P91" s="33" t="str">
        <f t="shared" si="23"/>
        <v>1</v>
      </c>
      <c r="Q91" s="34">
        <f t="shared" si="35"/>
        <v>4.9999999999999996E-2</v>
      </c>
      <c r="R91" s="35">
        <v>0</v>
      </c>
      <c r="S91" s="35" t="str">
        <f t="shared" si="24"/>
        <v>1</v>
      </c>
      <c r="T91" s="36">
        <f t="shared" si="36"/>
        <v>2.6666666666666668E-2</v>
      </c>
      <c r="U91" s="35">
        <v>0</v>
      </c>
      <c r="V91" s="35" t="str">
        <f t="shared" si="25"/>
        <v>1</v>
      </c>
      <c r="W91" s="36">
        <f t="shared" si="37"/>
        <v>6.6666666666666671E-3</v>
      </c>
      <c r="X91" s="37">
        <f t="shared" si="26"/>
        <v>0.53333333333333321</v>
      </c>
      <c r="Y91" s="73" t="str">
        <f t="shared" si="27"/>
        <v>Sin Presencia</v>
      </c>
      <c r="Z91" s="38">
        <v>601203.36959999998</v>
      </c>
      <c r="AA91" s="40">
        <v>9922322.9575999994</v>
      </c>
      <c r="AB91" s="40"/>
      <c r="AC91" s="40"/>
      <c r="AD91" s="40"/>
      <c r="AE91" s="40"/>
      <c r="AF91" s="75" t="s">
        <v>1734</v>
      </c>
    </row>
    <row r="92" spans="1:32" s="43" customFormat="1" ht="38.25" x14ac:dyDescent="0.2">
      <c r="A92" s="66">
        <v>4</v>
      </c>
      <c r="B92" s="66">
        <v>13</v>
      </c>
      <c r="C92" s="66" t="s">
        <v>110</v>
      </c>
      <c r="D92" s="66">
        <v>1307</v>
      </c>
      <c r="E92" s="66" t="s">
        <v>272</v>
      </c>
      <c r="F92" s="24">
        <v>4409</v>
      </c>
      <c r="G92" s="24" t="str">
        <f t="shared" si="19"/>
        <v>2</v>
      </c>
      <c r="H92" s="25">
        <f t="shared" si="33"/>
        <v>0.19999999999999998</v>
      </c>
      <c r="I92" s="26">
        <v>0</v>
      </c>
      <c r="J92" s="27" t="str">
        <f t="shared" si="20"/>
        <v>1</v>
      </c>
      <c r="K92" s="28">
        <f t="shared" si="34"/>
        <v>9.9999999999999992E-2</v>
      </c>
      <c r="L92" s="29">
        <v>0</v>
      </c>
      <c r="M92" s="30" t="str">
        <f t="shared" si="21"/>
        <v>1</v>
      </c>
      <c r="N92" s="31">
        <f t="shared" si="22"/>
        <v>4.9999999999999996E-2</v>
      </c>
      <c r="O92" s="32">
        <v>0</v>
      </c>
      <c r="P92" s="33" t="str">
        <f t="shared" si="23"/>
        <v>1</v>
      </c>
      <c r="Q92" s="34">
        <f t="shared" si="35"/>
        <v>4.9999999999999996E-2</v>
      </c>
      <c r="R92" s="35">
        <v>0</v>
      </c>
      <c r="S92" s="35" t="str">
        <f t="shared" si="24"/>
        <v>1</v>
      </c>
      <c r="T92" s="36">
        <f t="shared" si="36"/>
        <v>2.6666666666666668E-2</v>
      </c>
      <c r="U92" s="35">
        <v>0</v>
      </c>
      <c r="V92" s="35" t="str">
        <f t="shared" si="25"/>
        <v>1</v>
      </c>
      <c r="W92" s="36">
        <f t="shared" si="37"/>
        <v>6.6666666666666671E-3</v>
      </c>
      <c r="X92" s="37">
        <f t="shared" si="26"/>
        <v>0.43333333333333329</v>
      </c>
      <c r="Y92" s="73" t="str">
        <f t="shared" si="27"/>
        <v>Sin Presencia</v>
      </c>
      <c r="Z92" s="38">
        <v>621966.80830000003</v>
      </c>
      <c r="AA92" s="40">
        <v>9955114.1428999994</v>
      </c>
      <c r="AB92" s="40"/>
      <c r="AC92" s="40"/>
      <c r="AD92" s="40"/>
      <c r="AE92" s="40"/>
      <c r="AF92" s="75" t="s">
        <v>1734</v>
      </c>
    </row>
    <row r="93" spans="1:32" s="43" customFormat="1" ht="38.25" x14ac:dyDescent="0.2">
      <c r="A93" s="66">
        <v>4</v>
      </c>
      <c r="B93" s="66">
        <v>13</v>
      </c>
      <c r="C93" s="66" t="s">
        <v>110</v>
      </c>
      <c r="D93" s="66">
        <v>1308</v>
      </c>
      <c r="E93" s="66" t="s">
        <v>61</v>
      </c>
      <c r="F93" s="24">
        <v>18164</v>
      </c>
      <c r="G93" s="24" t="str">
        <f t="shared" si="19"/>
        <v>3</v>
      </c>
      <c r="H93" s="25">
        <f t="shared" si="33"/>
        <v>0.3</v>
      </c>
      <c r="I93" s="26">
        <v>0</v>
      </c>
      <c r="J93" s="27" t="str">
        <f t="shared" si="20"/>
        <v>1</v>
      </c>
      <c r="K93" s="28">
        <f t="shared" si="34"/>
        <v>9.9999999999999992E-2</v>
      </c>
      <c r="L93" s="29">
        <v>0</v>
      </c>
      <c r="M93" s="30" t="str">
        <f t="shared" si="21"/>
        <v>1</v>
      </c>
      <c r="N93" s="31">
        <f t="shared" si="22"/>
        <v>4.9999999999999996E-2</v>
      </c>
      <c r="O93" s="32">
        <v>0</v>
      </c>
      <c r="P93" s="33" t="str">
        <f t="shared" si="23"/>
        <v>1</v>
      </c>
      <c r="Q93" s="34">
        <f t="shared" si="35"/>
        <v>4.9999999999999996E-2</v>
      </c>
      <c r="R93" s="35">
        <v>0</v>
      </c>
      <c r="S93" s="35" t="str">
        <f t="shared" si="24"/>
        <v>1</v>
      </c>
      <c r="T93" s="36">
        <f t="shared" si="36"/>
        <v>2.6666666666666668E-2</v>
      </c>
      <c r="U93" s="35">
        <v>0</v>
      </c>
      <c r="V93" s="35" t="str">
        <f t="shared" si="25"/>
        <v>1</v>
      </c>
      <c r="W93" s="36">
        <f t="shared" si="37"/>
        <v>6.6666666666666671E-3</v>
      </c>
      <c r="X93" s="37">
        <f t="shared" si="26"/>
        <v>0.53333333333333321</v>
      </c>
      <c r="Y93" s="73" t="str">
        <f t="shared" si="27"/>
        <v>Sin Presencia</v>
      </c>
      <c r="Z93" s="38">
        <v>631079.5514</v>
      </c>
      <c r="AA93" s="40">
        <v>9884179.0116000008</v>
      </c>
      <c r="AB93" s="40"/>
      <c r="AC93" s="40"/>
      <c r="AD93" s="40"/>
      <c r="AE93" s="40"/>
      <c r="AF93" s="75" t="s">
        <v>1734</v>
      </c>
    </row>
    <row r="94" spans="1:32" s="43" customFormat="1" ht="38.25" x14ac:dyDescent="0.2">
      <c r="A94" s="66">
        <v>4</v>
      </c>
      <c r="B94" s="66">
        <v>13</v>
      </c>
      <c r="C94" s="66" t="s">
        <v>110</v>
      </c>
      <c r="D94" s="66">
        <v>1309</v>
      </c>
      <c r="E94" s="66" t="s">
        <v>276</v>
      </c>
      <c r="F94" s="24">
        <v>19119</v>
      </c>
      <c r="G94" s="24" t="str">
        <f t="shared" si="19"/>
        <v>3</v>
      </c>
      <c r="H94" s="25">
        <f t="shared" si="33"/>
        <v>0.3</v>
      </c>
      <c r="I94" s="26">
        <v>0</v>
      </c>
      <c r="J94" s="27" t="str">
        <f t="shared" si="20"/>
        <v>1</v>
      </c>
      <c r="K94" s="28">
        <f t="shared" si="34"/>
        <v>9.9999999999999992E-2</v>
      </c>
      <c r="L94" s="29">
        <v>0</v>
      </c>
      <c r="M94" s="30" t="str">
        <f t="shared" si="21"/>
        <v>1</v>
      </c>
      <c r="N94" s="31">
        <f t="shared" si="22"/>
        <v>4.9999999999999996E-2</v>
      </c>
      <c r="O94" s="32">
        <v>0</v>
      </c>
      <c r="P94" s="33" t="str">
        <f t="shared" si="23"/>
        <v>1</v>
      </c>
      <c r="Q94" s="34">
        <f t="shared" si="35"/>
        <v>4.9999999999999996E-2</v>
      </c>
      <c r="R94" s="35">
        <v>0</v>
      </c>
      <c r="S94" s="35" t="str">
        <f t="shared" si="24"/>
        <v>1</v>
      </c>
      <c r="T94" s="36">
        <f t="shared" si="36"/>
        <v>2.6666666666666668E-2</v>
      </c>
      <c r="U94" s="35">
        <v>0</v>
      </c>
      <c r="V94" s="35" t="str">
        <f t="shared" si="25"/>
        <v>1</v>
      </c>
      <c r="W94" s="36">
        <f t="shared" si="37"/>
        <v>6.6666666666666671E-3</v>
      </c>
      <c r="X94" s="37">
        <f t="shared" si="26"/>
        <v>0.53333333333333321</v>
      </c>
      <c r="Y94" s="73" t="str">
        <f t="shared" si="27"/>
        <v>Sin Presencia</v>
      </c>
      <c r="Z94" s="38">
        <v>563679.84490000003</v>
      </c>
      <c r="AA94" s="40">
        <v>9827911.6958000008</v>
      </c>
      <c r="AB94" s="40"/>
      <c r="AC94" s="40"/>
      <c r="AD94" s="40"/>
      <c r="AE94" s="40"/>
      <c r="AF94" s="75" t="s">
        <v>1734</v>
      </c>
    </row>
    <row r="95" spans="1:32" s="43" customFormat="1" ht="38.25" x14ac:dyDescent="0.2">
      <c r="A95" s="66">
        <v>4</v>
      </c>
      <c r="B95" s="66">
        <v>13</v>
      </c>
      <c r="C95" s="66" t="s">
        <v>110</v>
      </c>
      <c r="D95" s="66">
        <v>1310</v>
      </c>
      <c r="E95" s="66" t="s">
        <v>285</v>
      </c>
      <c r="F95" s="24">
        <v>5991</v>
      </c>
      <c r="G95" s="24" t="str">
        <f t="shared" si="19"/>
        <v>2</v>
      </c>
      <c r="H95" s="25">
        <f t="shared" si="33"/>
        <v>0.19999999999999998</v>
      </c>
      <c r="I95" s="26">
        <v>0</v>
      </c>
      <c r="J95" s="27" t="str">
        <f t="shared" si="20"/>
        <v>1</v>
      </c>
      <c r="K95" s="28">
        <f t="shared" si="34"/>
        <v>9.9999999999999992E-2</v>
      </c>
      <c r="L95" s="29">
        <v>0</v>
      </c>
      <c r="M95" s="30" t="str">
        <f t="shared" si="21"/>
        <v>1</v>
      </c>
      <c r="N95" s="31">
        <f t="shared" si="22"/>
        <v>4.9999999999999996E-2</v>
      </c>
      <c r="O95" s="32">
        <v>0</v>
      </c>
      <c r="P95" s="33" t="str">
        <f t="shared" si="23"/>
        <v>1</v>
      </c>
      <c r="Q95" s="34">
        <f t="shared" si="35"/>
        <v>4.9999999999999996E-2</v>
      </c>
      <c r="R95" s="35">
        <v>0</v>
      </c>
      <c r="S95" s="35" t="str">
        <f t="shared" si="24"/>
        <v>1</v>
      </c>
      <c r="T95" s="36">
        <f t="shared" si="36"/>
        <v>2.6666666666666668E-2</v>
      </c>
      <c r="U95" s="35">
        <v>0</v>
      </c>
      <c r="V95" s="35" t="str">
        <f t="shared" si="25"/>
        <v>1</v>
      </c>
      <c r="W95" s="36">
        <f t="shared" si="37"/>
        <v>6.6666666666666671E-3</v>
      </c>
      <c r="X95" s="37">
        <f t="shared" si="26"/>
        <v>0.43333333333333329</v>
      </c>
      <c r="Y95" s="73" t="str">
        <f t="shared" si="27"/>
        <v>Sin Presencia</v>
      </c>
      <c r="Z95" s="38">
        <v>582003.93000000005</v>
      </c>
      <c r="AA95" s="40">
        <v>9977575.5</v>
      </c>
      <c r="AB95" s="40"/>
      <c r="AC95" s="40"/>
      <c r="AD95" s="40"/>
      <c r="AE95" s="40"/>
      <c r="AF95" s="75" t="s">
        <v>1734</v>
      </c>
    </row>
    <row r="96" spans="1:32" s="43" customFormat="1" ht="38.25" x14ac:dyDescent="0.2">
      <c r="A96" s="66">
        <v>4</v>
      </c>
      <c r="B96" s="66">
        <v>13</v>
      </c>
      <c r="C96" s="66" t="s">
        <v>110</v>
      </c>
      <c r="D96" s="66">
        <v>1310</v>
      </c>
      <c r="E96" s="66" t="s">
        <v>282</v>
      </c>
      <c r="F96" s="24">
        <v>7794</v>
      </c>
      <c r="G96" s="24" t="str">
        <f t="shared" si="19"/>
        <v>2</v>
      </c>
      <c r="H96" s="25">
        <f t="shared" si="33"/>
        <v>0.19999999999999998</v>
      </c>
      <c r="I96" s="26">
        <v>0</v>
      </c>
      <c r="J96" s="27" t="str">
        <f t="shared" si="20"/>
        <v>1</v>
      </c>
      <c r="K96" s="28">
        <f t="shared" si="34"/>
        <v>9.9999999999999992E-2</v>
      </c>
      <c r="L96" s="29">
        <v>0</v>
      </c>
      <c r="M96" s="30" t="str">
        <f t="shared" si="21"/>
        <v>1</v>
      </c>
      <c r="N96" s="31">
        <f t="shared" si="22"/>
        <v>4.9999999999999996E-2</v>
      </c>
      <c r="O96" s="32">
        <v>0</v>
      </c>
      <c r="P96" s="33" t="str">
        <f t="shared" si="23"/>
        <v>1</v>
      </c>
      <c r="Q96" s="34">
        <f t="shared" si="35"/>
        <v>4.9999999999999996E-2</v>
      </c>
      <c r="R96" s="35">
        <v>0</v>
      </c>
      <c r="S96" s="35" t="str">
        <f t="shared" si="24"/>
        <v>1</v>
      </c>
      <c r="T96" s="36">
        <f t="shared" si="36"/>
        <v>2.6666666666666668E-2</v>
      </c>
      <c r="U96" s="35">
        <v>0</v>
      </c>
      <c r="V96" s="35" t="str">
        <f t="shared" si="25"/>
        <v>1</v>
      </c>
      <c r="W96" s="36">
        <f t="shared" si="37"/>
        <v>6.6666666666666671E-3</v>
      </c>
      <c r="X96" s="37">
        <f t="shared" si="26"/>
        <v>0.43333333333333329</v>
      </c>
      <c r="Y96" s="73" t="str">
        <f t="shared" si="27"/>
        <v>Sin Presencia</v>
      </c>
      <c r="Z96" s="38">
        <v>605093.84270000004</v>
      </c>
      <c r="AA96" s="40">
        <v>10007300.222899999</v>
      </c>
      <c r="AB96" s="40"/>
      <c r="AC96" s="40"/>
      <c r="AD96" s="40"/>
      <c r="AE96" s="40"/>
      <c r="AF96" s="75" t="s">
        <v>1734</v>
      </c>
    </row>
    <row r="97" spans="1:33" s="43" customFormat="1" ht="38.25" x14ac:dyDescent="0.2">
      <c r="A97" s="66">
        <v>4</v>
      </c>
      <c r="B97" s="66">
        <v>13</v>
      </c>
      <c r="C97" s="66" t="s">
        <v>110</v>
      </c>
      <c r="D97" s="66">
        <v>1311</v>
      </c>
      <c r="E97" s="66" t="s">
        <v>287</v>
      </c>
      <c r="F97" s="24">
        <v>2890</v>
      </c>
      <c r="G97" s="24" t="str">
        <f t="shared" si="19"/>
        <v>2</v>
      </c>
      <c r="H97" s="25">
        <f t="shared" si="33"/>
        <v>0.19999999999999998</v>
      </c>
      <c r="I97" s="26">
        <v>0</v>
      </c>
      <c r="J97" s="27" t="str">
        <f t="shared" si="20"/>
        <v>1</v>
      </c>
      <c r="K97" s="28">
        <f t="shared" si="34"/>
        <v>9.9999999999999992E-2</v>
      </c>
      <c r="L97" s="29">
        <v>0</v>
      </c>
      <c r="M97" s="30" t="str">
        <f t="shared" si="21"/>
        <v>1</v>
      </c>
      <c r="N97" s="31">
        <f t="shared" si="22"/>
        <v>4.9999999999999996E-2</v>
      </c>
      <c r="O97" s="32">
        <v>0</v>
      </c>
      <c r="P97" s="33" t="str">
        <f t="shared" si="23"/>
        <v>1</v>
      </c>
      <c r="Q97" s="34">
        <f t="shared" si="35"/>
        <v>4.9999999999999996E-2</v>
      </c>
      <c r="R97" s="35">
        <v>0</v>
      </c>
      <c r="S97" s="35" t="str">
        <f t="shared" si="24"/>
        <v>1</v>
      </c>
      <c r="T97" s="36">
        <f t="shared" si="36"/>
        <v>2.6666666666666668E-2</v>
      </c>
      <c r="U97" s="35">
        <v>0</v>
      </c>
      <c r="V97" s="35" t="str">
        <f t="shared" si="25"/>
        <v>1</v>
      </c>
      <c r="W97" s="36">
        <f t="shared" si="37"/>
        <v>6.6666666666666671E-3</v>
      </c>
      <c r="X97" s="37">
        <f t="shared" si="26"/>
        <v>0.43333333333333329</v>
      </c>
      <c r="Y97" s="73" t="str">
        <f t="shared" si="27"/>
        <v>Sin Presencia</v>
      </c>
      <c r="Z97" s="38">
        <v>566486.12719999999</v>
      </c>
      <c r="AA97" s="40">
        <v>9934849.1874000002</v>
      </c>
      <c r="AB97" s="40"/>
      <c r="AC97" s="40"/>
      <c r="AD97" s="40"/>
      <c r="AE97" s="40"/>
      <c r="AF97" s="75" t="s">
        <v>1734</v>
      </c>
    </row>
    <row r="98" spans="1:33" s="43" customFormat="1" ht="38.25" x14ac:dyDescent="0.2">
      <c r="A98" s="66">
        <v>4</v>
      </c>
      <c r="B98" s="66">
        <v>13</v>
      </c>
      <c r="C98" s="66" t="s">
        <v>110</v>
      </c>
      <c r="D98" s="66">
        <v>1311</v>
      </c>
      <c r="E98" s="66" t="s">
        <v>279</v>
      </c>
      <c r="F98" s="24">
        <v>9327</v>
      </c>
      <c r="G98" s="24" t="str">
        <f t="shared" si="19"/>
        <v>2</v>
      </c>
      <c r="H98" s="25">
        <f t="shared" si="33"/>
        <v>0.19999999999999998</v>
      </c>
      <c r="I98" s="26">
        <v>0</v>
      </c>
      <c r="J98" s="27" t="str">
        <f t="shared" si="20"/>
        <v>1</v>
      </c>
      <c r="K98" s="28">
        <f t="shared" si="34"/>
        <v>9.9999999999999992E-2</v>
      </c>
      <c r="L98" s="29">
        <v>0</v>
      </c>
      <c r="M98" s="30" t="str">
        <f t="shared" si="21"/>
        <v>1</v>
      </c>
      <c r="N98" s="31">
        <f t="shared" si="22"/>
        <v>4.9999999999999996E-2</v>
      </c>
      <c r="O98" s="32">
        <v>0</v>
      </c>
      <c r="P98" s="33" t="str">
        <f t="shared" si="23"/>
        <v>1</v>
      </c>
      <c r="Q98" s="34">
        <f t="shared" si="35"/>
        <v>4.9999999999999996E-2</v>
      </c>
      <c r="R98" s="35">
        <v>0</v>
      </c>
      <c r="S98" s="35" t="str">
        <f t="shared" si="24"/>
        <v>1</v>
      </c>
      <c r="T98" s="36">
        <f t="shared" si="36"/>
        <v>2.6666666666666668E-2</v>
      </c>
      <c r="U98" s="35">
        <v>0</v>
      </c>
      <c r="V98" s="35" t="str">
        <f t="shared" si="25"/>
        <v>1</v>
      </c>
      <c r="W98" s="36">
        <f t="shared" si="37"/>
        <v>6.6666666666666671E-3</v>
      </c>
      <c r="X98" s="37">
        <f t="shared" si="26"/>
        <v>0.43333333333333329</v>
      </c>
      <c r="Y98" s="73" t="str">
        <f t="shared" si="27"/>
        <v>Sin Presencia</v>
      </c>
      <c r="Z98" s="38">
        <v>564691.93689999997</v>
      </c>
      <c r="AA98" s="40">
        <v>9858217.2051999997</v>
      </c>
      <c r="AB98" s="40"/>
      <c r="AC98" s="40"/>
      <c r="AD98" s="40"/>
      <c r="AE98" s="40"/>
      <c r="AF98" s="75" t="s">
        <v>1734</v>
      </c>
    </row>
    <row r="99" spans="1:33" s="43" customFormat="1" ht="38.25" x14ac:dyDescent="0.2">
      <c r="A99" s="66">
        <v>4</v>
      </c>
      <c r="B99" s="66">
        <v>13</v>
      </c>
      <c r="C99" s="66" t="s">
        <v>110</v>
      </c>
      <c r="D99" s="66">
        <v>1312</v>
      </c>
      <c r="E99" s="66" t="s">
        <v>277</v>
      </c>
      <c r="F99" s="24">
        <v>10892</v>
      </c>
      <c r="G99" s="24" t="str">
        <f t="shared" si="19"/>
        <v>3</v>
      </c>
      <c r="H99" s="25">
        <f t="shared" si="28"/>
        <v>0.3</v>
      </c>
      <c r="I99" s="26">
        <v>0</v>
      </c>
      <c r="J99" s="27" t="str">
        <f t="shared" si="20"/>
        <v>1</v>
      </c>
      <c r="K99" s="28">
        <f t="shared" si="29"/>
        <v>9.9999999999999992E-2</v>
      </c>
      <c r="L99" s="29">
        <v>0</v>
      </c>
      <c r="M99" s="30" t="str">
        <f t="shared" si="21"/>
        <v>1</v>
      </c>
      <c r="N99" s="31">
        <f t="shared" si="22"/>
        <v>4.9999999999999996E-2</v>
      </c>
      <c r="O99" s="32">
        <v>0</v>
      </c>
      <c r="P99" s="33" t="str">
        <f t="shared" si="23"/>
        <v>1</v>
      </c>
      <c r="Q99" s="34">
        <f t="shared" si="30"/>
        <v>4.9999999999999996E-2</v>
      </c>
      <c r="R99" s="35">
        <v>0</v>
      </c>
      <c r="S99" s="35" t="str">
        <f t="shared" si="24"/>
        <v>1</v>
      </c>
      <c r="T99" s="36">
        <f t="shared" si="31"/>
        <v>2.6666666666666668E-2</v>
      </c>
      <c r="U99" s="35">
        <v>0</v>
      </c>
      <c r="V99" s="35" t="str">
        <f t="shared" si="25"/>
        <v>1</v>
      </c>
      <c r="W99" s="36">
        <f t="shared" si="32"/>
        <v>6.6666666666666671E-3</v>
      </c>
      <c r="X99" s="37">
        <f t="shared" si="26"/>
        <v>0.53333333333333321</v>
      </c>
      <c r="Y99" s="73" t="str">
        <f t="shared" si="27"/>
        <v>Sin Presencia</v>
      </c>
      <c r="Z99" s="38">
        <v>561159.93709999998</v>
      </c>
      <c r="AA99" s="40">
        <v>9897456.0806000009</v>
      </c>
      <c r="AB99" s="40"/>
      <c r="AC99" s="40"/>
      <c r="AD99" s="40"/>
      <c r="AE99" s="40"/>
      <c r="AF99" s="75" t="s">
        <v>1734</v>
      </c>
    </row>
    <row r="100" spans="1:33" s="43" customFormat="1" ht="38.25" x14ac:dyDescent="0.2">
      <c r="A100" s="66">
        <v>4</v>
      </c>
      <c r="B100" s="66">
        <v>13</v>
      </c>
      <c r="C100" s="66" t="s">
        <v>110</v>
      </c>
      <c r="D100" s="66">
        <v>1312</v>
      </c>
      <c r="E100" s="66" t="s">
        <v>280</v>
      </c>
      <c r="F100" s="24">
        <v>14213</v>
      </c>
      <c r="G100" s="24" t="str">
        <f t="shared" si="19"/>
        <v>3</v>
      </c>
      <c r="H100" s="25">
        <f t="shared" si="28"/>
        <v>0.3</v>
      </c>
      <c r="I100" s="26">
        <v>0</v>
      </c>
      <c r="J100" s="27" t="str">
        <f t="shared" si="20"/>
        <v>1</v>
      </c>
      <c r="K100" s="28">
        <f t="shared" si="29"/>
        <v>9.9999999999999992E-2</v>
      </c>
      <c r="L100" s="29">
        <v>0</v>
      </c>
      <c r="M100" s="30" t="str">
        <f t="shared" si="21"/>
        <v>1</v>
      </c>
      <c r="N100" s="31">
        <f t="shared" si="22"/>
        <v>4.9999999999999996E-2</v>
      </c>
      <c r="O100" s="32">
        <v>0</v>
      </c>
      <c r="P100" s="33" t="str">
        <f t="shared" si="23"/>
        <v>1</v>
      </c>
      <c r="Q100" s="34">
        <f t="shared" si="30"/>
        <v>4.9999999999999996E-2</v>
      </c>
      <c r="R100" s="35">
        <v>0</v>
      </c>
      <c r="S100" s="35" t="str">
        <f t="shared" si="24"/>
        <v>1</v>
      </c>
      <c r="T100" s="36">
        <f t="shared" si="31"/>
        <v>2.6666666666666668E-2</v>
      </c>
      <c r="U100" s="35">
        <v>0</v>
      </c>
      <c r="V100" s="35" t="str">
        <f t="shared" si="25"/>
        <v>1</v>
      </c>
      <c r="W100" s="36">
        <f t="shared" si="32"/>
        <v>6.6666666666666671E-3</v>
      </c>
      <c r="X100" s="37">
        <f t="shared" si="26"/>
        <v>0.53333333333333321</v>
      </c>
      <c r="Y100" s="73" t="str">
        <f t="shared" si="27"/>
        <v>Sin Presencia</v>
      </c>
      <c r="Z100" s="38">
        <v>584547.41799999995</v>
      </c>
      <c r="AA100" s="40">
        <v>9913153.4351000004</v>
      </c>
      <c r="AB100" s="40"/>
      <c r="AC100" s="40"/>
      <c r="AD100" s="40"/>
      <c r="AE100" s="40"/>
      <c r="AF100" s="75" t="s">
        <v>1734</v>
      </c>
    </row>
    <row r="101" spans="1:33" s="43" customFormat="1" ht="89.25" x14ac:dyDescent="0.2">
      <c r="A101" s="66">
        <v>4</v>
      </c>
      <c r="B101" s="66">
        <v>23</v>
      </c>
      <c r="C101" s="66" t="s">
        <v>107</v>
      </c>
      <c r="D101" s="66">
        <v>2301</v>
      </c>
      <c r="E101" s="77" t="s">
        <v>107</v>
      </c>
      <c r="F101" s="24">
        <v>43679</v>
      </c>
      <c r="G101" s="24" t="str">
        <f t="shared" si="19"/>
        <v>3</v>
      </c>
      <c r="H101" s="25">
        <f t="shared" si="28"/>
        <v>0.3</v>
      </c>
      <c r="I101" s="26">
        <v>10</v>
      </c>
      <c r="J101" s="27" t="str">
        <f t="shared" si="20"/>
        <v>1</v>
      </c>
      <c r="K101" s="28">
        <f t="shared" si="29"/>
        <v>9.9999999999999992E-2</v>
      </c>
      <c r="L101" s="29">
        <v>422</v>
      </c>
      <c r="M101" s="30" t="str">
        <f t="shared" si="21"/>
        <v>2</v>
      </c>
      <c r="N101" s="31">
        <f t="shared" si="22"/>
        <v>9.9999999999999992E-2</v>
      </c>
      <c r="O101" s="32">
        <v>29</v>
      </c>
      <c r="P101" s="33" t="str">
        <f t="shared" si="23"/>
        <v>3</v>
      </c>
      <c r="Q101" s="34">
        <f t="shared" si="30"/>
        <v>0.15</v>
      </c>
      <c r="R101" s="35">
        <f>+VLOOKUP(E101,'[1]% DESCOMP_MATRICULA'!$B$4:$D$101,2,FALSE)</f>
        <v>43</v>
      </c>
      <c r="S101" s="35" t="str">
        <f t="shared" si="24"/>
        <v>3</v>
      </c>
      <c r="T101" s="36">
        <f t="shared" si="31"/>
        <v>0.08</v>
      </c>
      <c r="U101" s="35">
        <f>+VLOOKUP(E101,'[1]% DESCOMP_MATRICULA'!$B$4:$D$101,3,FALSE)</f>
        <v>2</v>
      </c>
      <c r="V101" s="35" t="str">
        <f t="shared" si="25"/>
        <v>3</v>
      </c>
      <c r="W101" s="36">
        <f t="shared" si="32"/>
        <v>0.02</v>
      </c>
      <c r="X101" s="37">
        <f t="shared" si="26"/>
        <v>0.75</v>
      </c>
      <c r="Y101" s="73" t="str">
        <f t="shared" si="27"/>
        <v>Distrito</v>
      </c>
      <c r="Z101" s="38">
        <v>703243.05240000004</v>
      </c>
      <c r="AA101" s="40">
        <v>9971404.6909999996</v>
      </c>
      <c r="AB101" s="40"/>
      <c r="AC101" s="40"/>
      <c r="AD101" s="40" t="s">
        <v>1672</v>
      </c>
      <c r="AE101" s="40" t="s">
        <v>108</v>
      </c>
      <c r="AF101" s="41" t="s">
        <v>1765</v>
      </c>
      <c r="AG101" s="87" t="s">
        <v>1676</v>
      </c>
    </row>
    <row r="102" spans="1:33" s="43" customFormat="1" ht="38.25" x14ac:dyDescent="0.2">
      <c r="A102" s="66">
        <v>4</v>
      </c>
      <c r="B102" s="66">
        <v>8</v>
      </c>
      <c r="C102" s="66" t="s">
        <v>107</v>
      </c>
      <c r="D102" s="66">
        <v>2303</v>
      </c>
      <c r="E102" s="66" t="s">
        <v>268</v>
      </c>
      <c r="F102" s="24">
        <v>7844</v>
      </c>
      <c r="G102" s="24" t="str">
        <f t="shared" si="19"/>
        <v>2</v>
      </c>
      <c r="H102" s="25">
        <f>+($F$5/3)*G102</f>
        <v>0.19999999999999998</v>
      </c>
      <c r="I102" s="26">
        <v>0</v>
      </c>
      <c r="J102" s="27" t="str">
        <f t="shared" si="20"/>
        <v>1</v>
      </c>
      <c r="K102" s="28">
        <f>($I$5/3)*J102</f>
        <v>9.9999999999999992E-2</v>
      </c>
      <c r="L102" s="29">
        <v>0</v>
      </c>
      <c r="M102" s="30" t="str">
        <f t="shared" si="21"/>
        <v>1</v>
      </c>
      <c r="N102" s="31">
        <f t="shared" si="22"/>
        <v>4.9999999999999996E-2</v>
      </c>
      <c r="O102" s="32">
        <v>0</v>
      </c>
      <c r="P102" s="33" t="str">
        <f t="shared" si="23"/>
        <v>1</v>
      </c>
      <c r="Q102" s="34">
        <f>+($O$5/3)*P102</f>
        <v>4.9999999999999996E-2</v>
      </c>
      <c r="R102" s="35">
        <v>0</v>
      </c>
      <c r="S102" s="35" t="str">
        <f t="shared" si="24"/>
        <v>1</v>
      </c>
      <c r="T102" s="36">
        <f>+($R$5/3)*S102</f>
        <v>2.6666666666666668E-2</v>
      </c>
      <c r="U102" s="35">
        <v>0</v>
      </c>
      <c r="V102" s="35" t="str">
        <f t="shared" si="25"/>
        <v>1</v>
      </c>
      <c r="W102" s="36">
        <f>+($U$5/3)*V102</f>
        <v>6.6666666666666671E-3</v>
      </c>
      <c r="X102" s="37">
        <f t="shared" si="26"/>
        <v>0.43333333333333329</v>
      </c>
      <c r="Y102" s="73" t="str">
        <f t="shared" si="27"/>
        <v>Sin Presencia</v>
      </c>
      <c r="Z102" s="38">
        <v>678407.9</v>
      </c>
      <c r="AA102" s="40">
        <v>10000606.17</v>
      </c>
      <c r="AB102" s="40"/>
      <c r="AC102" s="40"/>
      <c r="AD102" s="40"/>
      <c r="AE102" s="40"/>
      <c r="AF102" s="75" t="s">
        <v>1734</v>
      </c>
    </row>
    <row r="103" spans="1:33" s="43" customFormat="1" ht="80.25" customHeight="1" x14ac:dyDescent="0.2">
      <c r="A103" s="66">
        <v>5</v>
      </c>
      <c r="B103" s="66">
        <v>2</v>
      </c>
      <c r="C103" s="66" t="s">
        <v>116</v>
      </c>
      <c r="D103" s="66">
        <v>201</v>
      </c>
      <c r="E103" s="77" t="s">
        <v>117</v>
      </c>
      <c r="F103" s="24">
        <v>44583</v>
      </c>
      <c r="G103" s="24" t="str">
        <f t="shared" si="19"/>
        <v>3</v>
      </c>
      <c r="H103" s="25">
        <f t="shared" si="28"/>
        <v>0.3</v>
      </c>
      <c r="I103" s="26">
        <v>59</v>
      </c>
      <c r="J103" s="27" t="str">
        <f t="shared" si="20"/>
        <v>2</v>
      </c>
      <c r="K103" s="28">
        <f t="shared" si="29"/>
        <v>0.19999999999999998</v>
      </c>
      <c r="L103" s="29">
        <v>4650</v>
      </c>
      <c r="M103" s="30" t="str">
        <f t="shared" si="21"/>
        <v>3</v>
      </c>
      <c r="N103" s="31">
        <f t="shared" si="22"/>
        <v>0.15</v>
      </c>
      <c r="O103" s="32">
        <v>225</v>
      </c>
      <c r="P103" s="33" t="str">
        <f t="shared" si="23"/>
        <v>3</v>
      </c>
      <c r="Q103" s="34">
        <f t="shared" si="30"/>
        <v>0.15</v>
      </c>
      <c r="R103" s="35">
        <f>+VLOOKUP(E103,'[1]% DESCOMP_MATRICULA'!$B$4:$D$101,2,FALSE)</f>
        <v>191</v>
      </c>
      <c r="S103" s="35" t="str">
        <f t="shared" si="24"/>
        <v>3</v>
      </c>
      <c r="T103" s="36">
        <f t="shared" si="31"/>
        <v>0.08</v>
      </c>
      <c r="U103" s="35">
        <f>+VLOOKUP(E103,'[1]% DESCOMP_MATRICULA'!$B$4:$D$101,3,FALSE)</f>
        <v>21</v>
      </c>
      <c r="V103" s="35" t="str">
        <f t="shared" si="25"/>
        <v>3</v>
      </c>
      <c r="W103" s="36">
        <f t="shared" si="32"/>
        <v>0.02</v>
      </c>
      <c r="X103" s="37">
        <f t="shared" si="26"/>
        <v>0.9</v>
      </c>
      <c r="Y103" s="73" t="str">
        <f t="shared" si="27"/>
        <v>Distrito</v>
      </c>
      <c r="Z103" s="38">
        <v>722446.19590000005</v>
      </c>
      <c r="AA103" s="40">
        <v>9823812.2534999996</v>
      </c>
      <c r="AB103" s="40"/>
      <c r="AC103" s="40"/>
      <c r="AD103" s="40" t="str">
        <f>+E103</f>
        <v>GUARANDA</v>
      </c>
      <c r="AE103" s="40" t="s">
        <v>118</v>
      </c>
      <c r="AF103" s="41" t="s">
        <v>1730</v>
      </c>
      <c r="AG103" s="87" t="s">
        <v>1676</v>
      </c>
    </row>
    <row r="104" spans="1:33" s="43" customFormat="1" ht="38.25" x14ac:dyDescent="0.2">
      <c r="A104" s="66">
        <v>5</v>
      </c>
      <c r="B104" s="66">
        <v>2</v>
      </c>
      <c r="C104" s="66" t="s">
        <v>116</v>
      </c>
      <c r="D104" s="66">
        <v>202</v>
      </c>
      <c r="E104" s="66" t="s">
        <v>288</v>
      </c>
      <c r="F104" s="24">
        <v>1017</v>
      </c>
      <c r="G104" s="24" t="str">
        <f t="shared" si="19"/>
        <v>1</v>
      </c>
      <c r="H104" s="25">
        <f t="shared" si="28"/>
        <v>9.9999999999999992E-2</v>
      </c>
      <c r="I104" s="26">
        <v>0</v>
      </c>
      <c r="J104" s="27" t="str">
        <f t="shared" si="20"/>
        <v>1</v>
      </c>
      <c r="K104" s="28">
        <f t="shared" si="29"/>
        <v>9.9999999999999992E-2</v>
      </c>
      <c r="L104" s="29">
        <v>0</v>
      </c>
      <c r="M104" s="30" t="str">
        <f t="shared" si="21"/>
        <v>1</v>
      </c>
      <c r="N104" s="31">
        <f t="shared" si="22"/>
        <v>4.9999999999999996E-2</v>
      </c>
      <c r="O104" s="32">
        <v>0</v>
      </c>
      <c r="P104" s="33" t="str">
        <f t="shared" si="23"/>
        <v>1</v>
      </c>
      <c r="Q104" s="34">
        <f t="shared" si="30"/>
        <v>4.9999999999999996E-2</v>
      </c>
      <c r="R104" s="35">
        <v>0</v>
      </c>
      <c r="S104" s="35" t="str">
        <f t="shared" si="24"/>
        <v>1</v>
      </c>
      <c r="T104" s="36">
        <f t="shared" si="31"/>
        <v>2.6666666666666668E-2</v>
      </c>
      <c r="U104" s="35">
        <v>0</v>
      </c>
      <c r="V104" s="35" t="str">
        <f t="shared" si="25"/>
        <v>1</v>
      </c>
      <c r="W104" s="36">
        <f t="shared" si="32"/>
        <v>6.6666666666666671E-3</v>
      </c>
      <c r="X104" s="37">
        <f t="shared" si="26"/>
        <v>0.33333333333333331</v>
      </c>
      <c r="Y104" s="73" t="str">
        <f t="shared" si="27"/>
        <v>Sin Presencia</v>
      </c>
      <c r="Z104" s="38">
        <v>715001.73629999999</v>
      </c>
      <c r="AA104" s="40">
        <v>9784425.0364999995</v>
      </c>
      <c r="AB104" s="40"/>
      <c r="AC104" s="40"/>
      <c r="AD104" s="40"/>
      <c r="AE104" s="40"/>
      <c r="AF104" s="75" t="s">
        <v>1734</v>
      </c>
    </row>
    <row r="105" spans="1:33" s="43" customFormat="1" ht="38.25" x14ac:dyDescent="0.2">
      <c r="A105" s="66">
        <v>5</v>
      </c>
      <c r="B105" s="66">
        <v>2</v>
      </c>
      <c r="C105" s="66" t="s">
        <v>116</v>
      </c>
      <c r="D105" s="66">
        <v>203</v>
      </c>
      <c r="E105" s="66" t="s">
        <v>379</v>
      </c>
      <c r="F105" s="24">
        <v>757</v>
      </c>
      <c r="G105" s="24" t="str">
        <f t="shared" si="19"/>
        <v>1</v>
      </c>
      <c r="H105" s="25">
        <f t="shared" si="28"/>
        <v>9.9999999999999992E-2</v>
      </c>
      <c r="I105" s="26">
        <v>0</v>
      </c>
      <c r="J105" s="27" t="str">
        <f t="shared" si="20"/>
        <v>1</v>
      </c>
      <c r="K105" s="28">
        <f t="shared" si="29"/>
        <v>9.9999999999999992E-2</v>
      </c>
      <c r="L105" s="29">
        <v>0</v>
      </c>
      <c r="M105" s="30" t="str">
        <f t="shared" si="21"/>
        <v>1</v>
      </c>
      <c r="N105" s="31">
        <f t="shared" si="22"/>
        <v>4.9999999999999996E-2</v>
      </c>
      <c r="O105" s="32">
        <v>0</v>
      </c>
      <c r="P105" s="33" t="str">
        <f t="shared" si="23"/>
        <v>1</v>
      </c>
      <c r="Q105" s="34">
        <f t="shared" si="30"/>
        <v>4.9999999999999996E-2</v>
      </c>
      <c r="R105" s="35">
        <v>0</v>
      </c>
      <c r="S105" s="35" t="str">
        <f t="shared" si="24"/>
        <v>1</v>
      </c>
      <c r="T105" s="36">
        <f t="shared" si="31"/>
        <v>2.6666666666666668E-2</v>
      </c>
      <c r="U105" s="35">
        <v>0</v>
      </c>
      <c r="V105" s="35" t="str">
        <f t="shared" si="25"/>
        <v>1</v>
      </c>
      <c r="W105" s="36">
        <f t="shared" si="32"/>
        <v>6.6666666666666671E-3</v>
      </c>
      <c r="X105" s="37">
        <f t="shared" si="26"/>
        <v>0.33333333333333331</v>
      </c>
      <c r="Y105" s="73" t="str">
        <f t="shared" si="27"/>
        <v>Sin Presencia</v>
      </c>
      <c r="Z105" s="38" t="e">
        <v>#N/A</v>
      </c>
      <c r="AA105" s="40" t="e">
        <v>#N/A</v>
      </c>
      <c r="AB105" s="40"/>
      <c r="AC105" s="40"/>
      <c r="AD105" s="40"/>
      <c r="AE105" s="40"/>
      <c r="AF105" s="75" t="s">
        <v>1734</v>
      </c>
    </row>
    <row r="106" spans="1:33" s="43" customFormat="1" ht="38.25" x14ac:dyDescent="0.2">
      <c r="A106" s="66">
        <v>5</v>
      </c>
      <c r="B106" s="66">
        <v>2</v>
      </c>
      <c r="C106" s="66" t="s">
        <v>116</v>
      </c>
      <c r="D106" s="66">
        <v>205</v>
      </c>
      <c r="E106" s="66" t="s">
        <v>123</v>
      </c>
      <c r="F106" s="24">
        <v>1720</v>
      </c>
      <c r="G106" s="24" t="str">
        <f t="shared" si="19"/>
        <v>1</v>
      </c>
      <c r="H106" s="25">
        <f>+($F$5/3)*G106</f>
        <v>9.9999999999999992E-2</v>
      </c>
      <c r="I106" s="26">
        <v>1</v>
      </c>
      <c r="J106" s="27" t="str">
        <f t="shared" si="20"/>
        <v>1</v>
      </c>
      <c r="K106" s="28">
        <f>($I$5/3)*J106</f>
        <v>9.9999999999999992E-2</v>
      </c>
      <c r="L106" s="29">
        <v>15</v>
      </c>
      <c r="M106" s="30" t="str">
        <f t="shared" si="21"/>
        <v>2</v>
      </c>
      <c r="N106" s="31">
        <f t="shared" si="22"/>
        <v>9.9999999999999992E-2</v>
      </c>
      <c r="O106" s="32">
        <v>1</v>
      </c>
      <c r="P106" s="33" t="str">
        <f t="shared" si="23"/>
        <v>1</v>
      </c>
      <c r="Q106" s="34">
        <f>+($O$5/3)*P106</f>
        <v>4.9999999999999996E-2</v>
      </c>
      <c r="R106" s="35">
        <f>+VLOOKUP(E106,'[1]% DESCOMP_MATRICULA'!$B$4:$D$101,2,FALSE)</f>
        <v>2</v>
      </c>
      <c r="S106" s="35" t="str">
        <f t="shared" si="24"/>
        <v>2</v>
      </c>
      <c r="T106" s="36">
        <f>+($R$5/3)*S106</f>
        <v>5.3333333333333337E-2</v>
      </c>
      <c r="U106" s="35">
        <f>+VLOOKUP(E106,'[1]% DESCOMP_MATRICULA'!$B$4:$D$101,3,FALSE)</f>
        <v>0</v>
      </c>
      <c r="V106" s="35" t="str">
        <f t="shared" si="25"/>
        <v>1</v>
      </c>
      <c r="W106" s="36">
        <f>+($U$5/3)*V106</f>
        <v>6.6666666666666671E-3</v>
      </c>
      <c r="X106" s="37">
        <f t="shared" si="26"/>
        <v>0.41</v>
      </c>
      <c r="Y106" s="73" t="str">
        <f t="shared" si="27"/>
        <v>Sin Presencia</v>
      </c>
      <c r="Z106" s="38">
        <v>717873.32</v>
      </c>
      <c r="AA106" s="40">
        <v>9811043.6300000008</v>
      </c>
      <c r="AB106" s="40"/>
      <c r="AC106" s="40"/>
      <c r="AD106" s="40" t="s">
        <v>117</v>
      </c>
      <c r="AE106" s="40" t="s">
        <v>118</v>
      </c>
      <c r="AF106" s="75" t="s">
        <v>1734</v>
      </c>
    </row>
    <row r="107" spans="1:33" s="43" customFormat="1" ht="38.25" x14ac:dyDescent="0.2">
      <c r="A107" s="66">
        <v>5</v>
      </c>
      <c r="B107" s="66">
        <v>2</v>
      </c>
      <c r="C107" s="66" t="s">
        <v>116</v>
      </c>
      <c r="D107" s="66">
        <v>206</v>
      </c>
      <c r="E107" s="66" t="s">
        <v>290</v>
      </c>
      <c r="F107" s="24">
        <v>642</v>
      </c>
      <c r="G107" s="24" t="str">
        <f t="shared" si="19"/>
        <v>1</v>
      </c>
      <c r="H107" s="25">
        <f>+($F$5/3)*G107</f>
        <v>9.9999999999999992E-2</v>
      </c>
      <c r="I107" s="26">
        <v>0</v>
      </c>
      <c r="J107" s="27" t="str">
        <f t="shared" si="20"/>
        <v>1</v>
      </c>
      <c r="K107" s="28">
        <f>($I$5/3)*J107</f>
        <v>9.9999999999999992E-2</v>
      </c>
      <c r="L107" s="29">
        <v>0</v>
      </c>
      <c r="M107" s="30" t="str">
        <f t="shared" si="21"/>
        <v>1</v>
      </c>
      <c r="N107" s="31">
        <f t="shared" si="22"/>
        <v>4.9999999999999996E-2</v>
      </c>
      <c r="O107" s="32">
        <v>0</v>
      </c>
      <c r="P107" s="33" t="str">
        <f t="shared" si="23"/>
        <v>1</v>
      </c>
      <c r="Q107" s="34">
        <f>+($O$5/3)*P107</f>
        <v>4.9999999999999996E-2</v>
      </c>
      <c r="R107" s="35">
        <v>0</v>
      </c>
      <c r="S107" s="35" t="str">
        <f t="shared" si="24"/>
        <v>1</v>
      </c>
      <c r="T107" s="36">
        <f>+($R$5/3)*S107</f>
        <v>2.6666666666666668E-2</v>
      </c>
      <c r="U107" s="35">
        <v>0</v>
      </c>
      <c r="V107" s="35" t="str">
        <f t="shared" si="25"/>
        <v>1</v>
      </c>
      <c r="W107" s="36">
        <f>+($U$5/3)*V107</f>
        <v>6.6666666666666671E-3</v>
      </c>
      <c r="X107" s="37">
        <f t="shared" si="26"/>
        <v>0.33333333333333331</v>
      </c>
      <c r="Y107" s="73" t="str">
        <f t="shared" si="27"/>
        <v>Sin Presencia</v>
      </c>
      <c r="Z107" s="38">
        <v>693902.40449999995</v>
      </c>
      <c r="AA107" s="40">
        <v>9819585.2731999997</v>
      </c>
      <c r="AB107" s="40"/>
      <c r="AC107" s="40"/>
      <c r="AD107" s="40"/>
      <c r="AE107" s="40"/>
      <c r="AF107" s="75" t="s">
        <v>1734</v>
      </c>
    </row>
    <row r="108" spans="1:33" s="43" customFormat="1" ht="38.25" x14ac:dyDescent="0.2">
      <c r="A108" s="66">
        <v>5</v>
      </c>
      <c r="B108" s="66">
        <v>2</v>
      </c>
      <c r="C108" s="66" t="s">
        <v>116</v>
      </c>
      <c r="D108" s="66">
        <v>204</v>
      </c>
      <c r="E108" s="66" t="s">
        <v>126</v>
      </c>
      <c r="F108" s="24">
        <v>1168</v>
      </c>
      <c r="G108" s="24" t="str">
        <f t="shared" si="19"/>
        <v>1</v>
      </c>
      <c r="H108" s="25">
        <f t="shared" si="28"/>
        <v>9.9999999999999992E-2</v>
      </c>
      <c r="I108" s="26">
        <v>3</v>
      </c>
      <c r="J108" s="27" t="str">
        <f t="shared" si="20"/>
        <v>1</v>
      </c>
      <c r="K108" s="28">
        <f t="shared" si="29"/>
        <v>9.9999999999999992E-2</v>
      </c>
      <c r="L108" s="29">
        <v>21</v>
      </c>
      <c r="M108" s="30" t="str">
        <f t="shared" si="21"/>
        <v>2</v>
      </c>
      <c r="N108" s="31">
        <f t="shared" si="22"/>
        <v>9.9999999999999992E-2</v>
      </c>
      <c r="O108" s="32">
        <v>2</v>
      </c>
      <c r="P108" s="33" t="str">
        <f t="shared" si="23"/>
        <v>2</v>
      </c>
      <c r="Q108" s="34">
        <f t="shared" si="30"/>
        <v>9.9999999999999992E-2</v>
      </c>
      <c r="R108" s="35">
        <f>+VLOOKUP(E108,'[1]% DESCOMP_MATRICULA'!$B$4:$D$101,2,FALSE)</f>
        <v>0</v>
      </c>
      <c r="S108" s="35" t="str">
        <f t="shared" si="24"/>
        <v>1</v>
      </c>
      <c r="T108" s="36">
        <f t="shared" si="31"/>
        <v>2.6666666666666668E-2</v>
      </c>
      <c r="U108" s="35">
        <f>+VLOOKUP(E108,'[1]% DESCOMP_MATRICULA'!$B$4:$D$101,3,FALSE)</f>
        <v>0</v>
      </c>
      <c r="V108" s="35" t="str">
        <f t="shared" si="25"/>
        <v>1</v>
      </c>
      <c r="W108" s="36">
        <f t="shared" si="32"/>
        <v>6.6666666666666671E-3</v>
      </c>
      <c r="X108" s="37">
        <f t="shared" si="26"/>
        <v>0.43333333333333329</v>
      </c>
      <c r="Y108" s="73" t="str">
        <f t="shared" si="27"/>
        <v>Sin Presencia</v>
      </c>
      <c r="Z108" s="38">
        <v>691492.51</v>
      </c>
      <c r="AA108" s="40">
        <v>9841682.3499999996</v>
      </c>
      <c r="AB108" s="40"/>
      <c r="AC108" s="40"/>
      <c r="AD108" s="40" t="s">
        <v>117</v>
      </c>
      <c r="AE108" s="40" t="s">
        <v>118</v>
      </c>
      <c r="AF108" s="75" t="s">
        <v>1734</v>
      </c>
    </row>
    <row r="109" spans="1:33" s="43" customFormat="1" ht="38.25" x14ac:dyDescent="0.2">
      <c r="A109" s="66">
        <v>5</v>
      </c>
      <c r="B109" s="66">
        <v>2</v>
      </c>
      <c r="C109" s="66" t="s">
        <v>116</v>
      </c>
      <c r="D109" s="66">
        <v>207</v>
      </c>
      <c r="E109" s="66" t="s">
        <v>291</v>
      </c>
      <c r="F109" s="24">
        <v>846</v>
      </c>
      <c r="G109" s="24" t="str">
        <f t="shared" si="19"/>
        <v>1</v>
      </c>
      <c r="H109" s="25">
        <f>+($F$5/3)*G109</f>
        <v>9.9999999999999992E-2</v>
      </c>
      <c r="I109" s="26">
        <v>1</v>
      </c>
      <c r="J109" s="27" t="str">
        <f t="shared" si="20"/>
        <v>1</v>
      </c>
      <c r="K109" s="28">
        <f>($I$5/3)*J109</f>
        <v>9.9999999999999992E-2</v>
      </c>
      <c r="L109" s="29">
        <v>2</v>
      </c>
      <c r="M109" s="30" t="str">
        <f t="shared" si="21"/>
        <v>2</v>
      </c>
      <c r="N109" s="31">
        <f t="shared" si="22"/>
        <v>9.9999999999999992E-2</v>
      </c>
      <c r="O109" s="32">
        <v>1</v>
      </c>
      <c r="P109" s="33" t="str">
        <f t="shared" si="23"/>
        <v>1</v>
      </c>
      <c r="Q109" s="34">
        <f>+($O$5/3)*P109</f>
        <v>4.9999999999999996E-2</v>
      </c>
      <c r="R109" s="35">
        <f>+VLOOKUP(E109,'[1]% DESCOMP_MATRICULA'!$B$4:$D$101,2,FALSE)</f>
        <v>0</v>
      </c>
      <c r="S109" s="35" t="str">
        <f t="shared" si="24"/>
        <v>1</v>
      </c>
      <c r="T109" s="36">
        <f>+($R$5/3)*S109</f>
        <v>2.6666666666666668E-2</v>
      </c>
      <c r="U109" s="35">
        <f>+VLOOKUP(E109,'[1]% DESCOMP_MATRICULA'!$B$4:$D$101,3,FALSE)</f>
        <v>0</v>
      </c>
      <c r="V109" s="35" t="str">
        <f t="shared" si="25"/>
        <v>1</v>
      </c>
      <c r="W109" s="36">
        <f>+($U$5/3)*V109</f>
        <v>6.6666666666666671E-3</v>
      </c>
      <c r="X109" s="37">
        <f t="shared" si="26"/>
        <v>0.3833333333333333</v>
      </c>
      <c r="Y109" s="73" t="str">
        <f t="shared" si="27"/>
        <v>Sin Presencia</v>
      </c>
      <c r="Z109" s="38">
        <v>687394.69640000002</v>
      </c>
      <c r="AA109" s="40">
        <v>9857469.3853999991</v>
      </c>
      <c r="AB109" s="40"/>
      <c r="AC109" s="40"/>
      <c r="AD109" s="40" t="s">
        <v>117</v>
      </c>
      <c r="AE109" s="40" t="s">
        <v>118</v>
      </c>
      <c r="AF109" s="75" t="s">
        <v>1734</v>
      </c>
    </row>
    <row r="110" spans="1:33" s="43" customFormat="1" ht="38.25" x14ac:dyDescent="0.2">
      <c r="A110" s="66">
        <v>5</v>
      </c>
      <c r="B110" s="66">
        <v>9</v>
      </c>
      <c r="C110" s="66" t="s">
        <v>119</v>
      </c>
      <c r="D110" s="67">
        <v>911</v>
      </c>
      <c r="E110" s="66" t="s">
        <v>292</v>
      </c>
      <c r="F110" s="24">
        <v>11368</v>
      </c>
      <c r="G110" s="24" t="str">
        <f t="shared" si="19"/>
        <v>3</v>
      </c>
      <c r="H110" s="25">
        <f>+($F$5/3)*G110</f>
        <v>0.3</v>
      </c>
      <c r="I110" s="26">
        <v>0</v>
      </c>
      <c r="J110" s="27" t="str">
        <f t="shared" si="20"/>
        <v>1</v>
      </c>
      <c r="K110" s="28">
        <f>($I$5/3)*J110</f>
        <v>9.9999999999999992E-2</v>
      </c>
      <c r="L110" s="29">
        <v>0</v>
      </c>
      <c r="M110" s="30" t="str">
        <f t="shared" si="21"/>
        <v>1</v>
      </c>
      <c r="N110" s="31">
        <f t="shared" si="22"/>
        <v>4.9999999999999996E-2</v>
      </c>
      <c r="O110" s="32">
        <v>0</v>
      </c>
      <c r="P110" s="33" t="str">
        <f t="shared" si="23"/>
        <v>1</v>
      </c>
      <c r="Q110" s="34">
        <f>+($O$5/3)*P110</f>
        <v>4.9999999999999996E-2</v>
      </c>
      <c r="R110" s="35">
        <v>0</v>
      </c>
      <c r="S110" s="35" t="str">
        <f t="shared" si="24"/>
        <v>1</v>
      </c>
      <c r="T110" s="36">
        <f>+($R$5/3)*S110</f>
        <v>2.6666666666666668E-2</v>
      </c>
      <c r="U110" s="35">
        <v>0</v>
      </c>
      <c r="V110" s="35" t="str">
        <f t="shared" si="25"/>
        <v>1</v>
      </c>
      <c r="W110" s="36">
        <f>+($U$5/3)*V110</f>
        <v>6.6666666666666671E-3</v>
      </c>
      <c r="X110" s="37">
        <f t="shared" si="26"/>
        <v>0.53333333333333321</v>
      </c>
      <c r="Y110" s="73" t="str">
        <f t="shared" si="27"/>
        <v>Sin Presencia</v>
      </c>
      <c r="Z110" s="38">
        <v>660816.98</v>
      </c>
      <c r="AA110" s="40">
        <v>9790710.3100000005</v>
      </c>
      <c r="AB110" s="40"/>
      <c r="AC110" s="40"/>
      <c r="AD110" s="40"/>
      <c r="AE110" s="40"/>
      <c r="AF110" s="75" t="s">
        <v>1734</v>
      </c>
    </row>
    <row r="111" spans="1:33" s="43" customFormat="1" ht="38.25" x14ac:dyDescent="0.2">
      <c r="A111" s="66">
        <v>5</v>
      </c>
      <c r="B111" s="66">
        <v>9</v>
      </c>
      <c r="C111" s="66" t="s">
        <v>119</v>
      </c>
      <c r="D111" s="67">
        <v>911</v>
      </c>
      <c r="E111" s="66" t="s">
        <v>304</v>
      </c>
      <c r="F111" s="24">
        <v>7019</v>
      </c>
      <c r="G111" s="24" t="str">
        <f t="shared" si="19"/>
        <v>2</v>
      </c>
      <c r="H111" s="25">
        <f>+($F$5/3)*G111</f>
        <v>0.19999999999999998</v>
      </c>
      <c r="I111" s="26">
        <v>0</v>
      </c>
      <c r="J111" s="27" t="str">
        <f t="shared" si="20"/>
        <v>1</v>
      </c>
      <c r="K111" s="28">
        <f>($I$5/3)*J111</f>
        <v>9.9999999999999992E-2</v>
      </c>
      <c r="L111" s="29">
        <v>0</v>
      </c>
      <c r="M111" s="30" t="str">
        <f t="shared" si="21"/>
        <v>1</v>
      </c>
      <c r="N111" s="31">
        <f t="shared" si="22"/>
        <v>4.9999999999999996E-2</v>
      </c>
      <c r="O111" s="32">
        <v>0</v>
      </c>
      <c r="P111" s="33" t="str">
        <f t="shared" si="23"/>
        <v>1</v>
      </c>
      <c r="Q111" s="34">
        <f>+($O$5/3)*P111</f>
        <v>4.9999999999999996E-2</v>
      </c>
      <c r="R111" s="35">
        <v>0</v>
      </c>
      <c r="S111" s="35" t="str">
        <f t="shared" si="24"/>
        <v>1</v>
      </c>
      <c r="T111" s="36">
        <f>+($R$5/3)*S111</f>
        <v>2.6666666666666668E-2</v>
      </c>
      <c r="U111" s="35">
        <v>0</v>
      </c>
      <c r="V111" s="35" t="str">
        <f t="shared" si="25"/>
        <v>1</v>
      </c>
      <c r="W111" s="36">
        <f>+($U$5/3)*V111</f>
        <v>6.6666666666666671E-3</v>
      </c>
      <c r="X111" s="37">
        <f t="shared" si="26"/>
        <v>0.43333333333333329</v>
      </c>
      <c r="Y111" s="73" t="str">
        <f t="shared" si="27"/>
        <v>Sin Presencia</v>
      </c>
      <c r="Z111" s="38">
        <v>668540.57050000003</v>
      </c>
      <c r="AA111" s="40">
        <v>9778109.4164000005</v>
      </c>
      <c r="AB111" s="40"/>
      <c r="AC111" s="40"/>
      <c r="AD111" s="40"/>
      <c r="AE111" s="40"/>
      <c r="AF111" s="75" t="s">
        <v>1734</v>
      </c>
    </row>
    <row r="112" spans="1:33" s="43" customFormat="1" ht="38.25" x14ac:dyDescent="0.2">
      <c r="A112" s="66">
        <v>5</v>
      </c>
      <c r="B112" s="66">
        <v>9</v>
      </c>
      <c r="C112" s="66" t="s">
        <v>119</v>
      </c>
      <c r="D112" s="67">
        <v>912</v>
      </c>
      <c r="E112" s="66" t="s">
        <v>293</v>
      </c>
      <c r="F112" s="24">
        <v>3376</v>
      </c>
      <c r="G112" s="24" t="str">
        <f t="shared" si="19"/>
        <v>2</v>
      </c>
      <c r="H112" s="25">
        <f>+($F$5/3)*G112</f>
        <v>0.19999999999999998</v>
      </c>
      <c r="I112" s="26">
        <v>0</v>
      </c>
      <c r="J112" s="27" t="str">
        <f t="shared" si="20"/>
        <v>1</v>
      </c>
      <c r="K112" s="28">
        <f>($I$5/3)*J112</f>
        <v>9.9999999999999992E-2</v>
      </c>
      <c r="L112" s="29">
        <v>0</v>
      </c>
      <c r="M112" s="30" t="str">
        <f t="shared" si="21"/>
        <v>1</v>
      </c>
      <c r="N112" s="31">
        <f t="shared" si="22"/>
        <v>4.9999999999999996E-2</v>
      </c>
      <c r="O112" s="32">
        <v>0</v>
      </c>
      <c r="P112" s="33" t="str">
        <f t="shared" si="23"/>
        <v>1</v>
      </c>
      <c r="Q112" s="34">
        <f>+($O$5/3)*P112</f>
        <v>4.9999999999999996E-2</v>
      </c>
      <c r="R112" s="35">
        <v>0</v>
      </c>
      <c r="S112" s="35" t="str">
        <f t="shared" si="24"/>
        <v>1</v>
      </c>
      <c r="T112" s="36">
        <f>+($R$5/3)*S112</f>
        <v>2.6666666666666668E-2</v>
      </c>
      <c r="U112" s="35">
        <v>0</v>
      </c>
      <c r="V112" s="35" t="str">
        <f t="shared" si="25"/>
        <v>1</v>
      </c>
      <c r="W112" s="36">
        <f>+($U$5/3)*V112</f>
        <v>6.6666666666666671E-3</v>
      </c>
      <c r="X112" s="37">
        <f t="shared" si="26"/>
        <v>0.43333333333333329</v>
      </c>
      <c r="Y112" s="73" t="str">
        <f t="shared" si="27"/>
        <v>Sin Presencia</v>
      </c>
      <c r="Z112" s="38">
        <v>631530.59</v>
      </c>
      <c r="AA112" s="40">
        <v>9678109.8599999994</v>
      </c>
      <c r="AB112" s="40"/>
      <c r="AC112" s="40"/>
      <c r="AD112" s="40"/>
      <c r="AE112" s="40"/>
      <c r="AF112" s="75" t="s">
        <v>1734</v>
      </c>
    </row>
    <row r="113" spans="1:32" s="43" customFormat="1" ht="38.25" x14ac:dyDescent="0.2">
      <c r="A113" s="66">
        <v>5</v>
      </c>
      <c r="B113" s="66">
        <v>9</v>
      </c>
      <c r="C113" s="66" t="s">
        <v>119</v>
      </c>
      <c r="D113" s="67">
        <v>912</v>
      </c>
      <c r="E113" s="66" t="s">
        <v>129</v>
      </c>
      <c r="F113" s="24">
        <v>13953</v>
      </c>
      <c r="G113" s="24" t="str">
        <f t="shared" si="19"/>
        <v>3</v>
      </c>
      <c r="H113" s="25">
        <f>+($F$5/3)*G113</f>
        <v>0.3</v>
      </c>
      <c r="I113" s="26">
        <v>1</v>
      </c>
      <c r="J113" s="27" t="str">
        <f t="shared" si="20"/>
        <v>1</v>
      </c>
      <c r="K113" s="28">
        <f>($I$5/3)*J113</f>
        <v>9.9999999999999992E-2</v>
      </c>
      <c r="L113" s="29">
        <v>5</v>
      </c>
      <c r="M113" s="30" t="str">
        <f t="shared" si="21"/>
        <v>2</v>
      </c>
      <c r="N113" s="31">
        <f t="shared" si="22"/>
        <v>9.9999999999999992E-2</v>
      </c>
      <c r="O113" s="32">
        <v>1</v>
      </c>
      <c r="P113" s="33" t="str">
        <f t="shared" si="23"/>
        <v>1</v>
      </c>
      <c r="Q113" s="34">
        <f>+($O$5/3)*P113</f>
        <v>4.9999999999999996E-2</v>
      </c>
      <c r="R113" s="35">
        <f>+VLOOKUP(E113,'[1]% DESCOMP_MATRICULA'!$B$4:$D$101,2,FALSE)</f>
        <v>0</v>
      </c>
      <c r="S113" s="35" t="str">
        <f t="shared" si="24"/>
        <v>1</v>
      </c>
      <c r="T113" s="36">
        <f>+($R$5/3)*S113</f>
        <v>2.6666666666666668E-2</v>
      </c>
      <c r="U113" s="35">
        <f>+VLOOKUP(E113,'[1]% DESCOMP_MATRICULA'!$B$4:$D$101,3,FALSE)</f>
        <v>0</v>
      </c>
      <c r="V113" s="35" t="str">
        <f t="shared" si="25"/>
        <v>1</v>
      </c>
      <c r="W113" s="36">
        <f>+($U$5/3)*V113</f>
        <v>6.6666666666666671E-3</v>
      </c>
      <c r="X113" s="37">
        <f t="shared" si="26"/>
        <v>0.58333333333333326</v>
      </c>
      <c r="Y113" s="73" t="str">
        <f t="shared" si="27"/>
        <v>Sin Presencia</v>
      </c>
      <c r="Z113" s="38">
        <v>653367.66359999997</v>
      </c>
      <c r="AA113" s="40">
        <v>9704011.7695000004</v>
      </c>
      <c r="AB113" s="40"/>
      <c r="AC113" s="40"/>
      <c r="AD113" s="40" t="s">
        <v>117</v>
      </c>
      <c r="AE113" s="40" t="s">
        <v>118</v>
      </c>
      <c r="AF113" s="75" t="s">
        <v>1734</v>
      </c>
    </row>
    <row r="114" spans="1:32" s="43" customFormat="1" ht="38.25" x14ac:dyDescent="0.2">
      <c r="A114" s="66">
        <v>5</v>
      </c>
      <c r="B114" s="66">
        <v>9</v>
      </c>
      <c r="C114" s="66" t="s">
        <v>119</v>
      </c>
      <c r="D114" s="67">
        <v>913</v>
      </c>
      <c r="E114" s="66" t="s">
        <v>294</v>
      </c>
      <c r="F114" s="24">
        <v>20770</v>
      </c>
      <c r="G114" s="24" t="str">
        <f t="shared" si="19"/>
        <v>3</v>
      </c>
      <c r="H114" s="25">
        <f t="shared" si="28"/>
        <v>0.3</v>
      </c>
      <c r="I114" s="26">
        <v>0</v>
      </c>
      <c r="J114" s="27" t="str">
        <f t="shared" si="20"/>
        <v>1</v>
      </c>
      <c r="K114" s="28">
        <f t="shared" si="29"/>
        <v>9.9999999999999992E-2</v>
      </c>
      <c r="L114" s="29">
        <v>0</v>
      </c>
      <c r="M114" s="30" t="str">
        <f t="shared" si="21"/>
        <v>1</v>
      </c>
      <c r="N114" s="31">
        <f t="shared" si="22"/>
        <v>4.9999999999999996E-2</v>
      </c>
      <c r="O114" s="32">
        <v>0</v>
      </c>
      <c r="P114" s="33" t="str">
        <f t="shared" si="23"/>
        <v>1</v>
      </c>
      <c r="Q114" s="34">
        <f t="shared" si="30"/>
        <v>4.9999999999999996E-2</v>
      </c>
      <c r="R114" s="35">
        <v>0</v>
      </c>
      <c r="S114" s="35" t="str">
        <f t="shared" si="24"/>
        <v>1</v>
      </c>
      <c r="T114" s="36">
        <f t="shared" si="31"/>
        <v>2.6666666666666668E-2</v>
      </c>
      <c r="U114" s="35">
        <v>0</v>
      </c>
      <c r="V114" s="35" t="str">
        <f t="shared" si="25"/>
        <v>1</v>
      </c>
      <c r="W114" s="36">
        <f t="shared" si="32"/>
        <v>6.6666666666666671E-3</v>
      </c>
      <c r="X114" s="37">
        <f t="shared" si="26"/>
        <v>0.53333333333333321</v>
      </c>
      <c r="Y114" s="73" t="str">
        <f t="shared" si="27"/>
        <v>Sin Presencia</v>
      </c>
      <c r="Z114" s="38">
        <v>621860.20750000002</v>
      </c>
      <c r="AA114" s="40">
        <v>9848547.2138999999</v>
      </c>
      <c r="AB114" s="40"/>
      <c r="AC114" s="40"/>
      <c r="AD114" s="40"/>
      <c r="AE114" s="40"/>
      <c r="AF114" s="75" t="s">
        <v>1734</v>
      </c>
    </row>
    <row r="115" spans="1:32" s="43" customFormat="1" ht="38.25" x14ac:dyDescent="0.2">
      <c r="A115" s="66">
        <v>5</v>
      </c>
      <c r="B115" s="66">
        <v>9</v>
      </c>
      <c r="C115" s="66" t="s">
        <v>119</v>
      </c>
      <c r="D115" s="67">
        <v>913</v>
      </c>
      <c r="E115" s="66" t="s">
        <v>295</v>
      </c>
      <c r="F115" s="24">
        <v>12137</v>
      </c>
      <c r="G115" s="24" t="str">
        <f t="shared" si="19"/>
        <v>3</v>
      </c>
      <c r="H115" s="25">
        <f t="shared" si="28"/>
        <v>0.3</v>
      </c>
      <c r="I115" s="26">
        <v>0</v>
      </c>
      <c r="J115" s="27" t="str">
        <f t="shared" si="20"/>
        <v>1</v>
      </c>
      <c r="K115" s="28">
        <f t="shared" si="29"/>
        <v>9.9999999999999992E-2</v>
      </c>
      <c r="L115" s="29">
        <v>0</v>
      </c>
      <c r="M115" s="30" t="str">
        <f t="shared" si="21"/>
        <v>1</v>
      </c>
      <c r="N115" s="31">
        <f t="shared" si="22"/>
        <v>4.9999999999999996E-2</v>
      </c>
      <c r="O115" s="32">
        <v>0</v>
      </c>
      <c r="P115" s="33" t="str">
        <f t="shared" si="23"/>
        <v>1</v>
      </c>
      <c r="Q115" s="34">
        <f t="shared" si="30"/>
        <v>4.9999999999999996E-2</v>
      </c>
      <c r="R115" s="35">
        <v>0</v>
      </c>
      <c r="S115" s="35" t="str">
        <f t="shared" si="24"/>
        <v>1</v>
      </c>
      <c r="T115" s="36">
        <f t="shared" si="31"/>
        <v>2.6666666666666668E-2</v>
      </c>
      <c r="U115" s="35">
        <v>0</v>
      </c>
      <c r="V115" s="35" t="str">
        <f t="shared" si="25"/>
        <v>1</v>
      </c>
      <c r="W115" s="36">
        <f t="shared" si="32"/>
        <v>6.6666666666666671E-3</v>
      </c>
      <c r="X115" s="37">
        <f t="shared" si="26"/>
        <v>0.53333333333333321</v>
      </c>
      <c r="Y115" s="73" t="str">
        <f t="shared" si="27"/>
        <v>Sin Presencia</v>
      </c>
      <c r="Z115" s="38">
        <v>609688.929</v>
      </c>
      <c r="AA115" s="40">
        <v>9828816.2749000005</v>
      </c>
      <c r="AB115" s="40"/>
      <c r="AC115" s="40"/>
      <c r="AD115" s="40"/>
      <c r="AE115" s="40"/>
      <c r="AF115" s="75" t="s">
        <v>1734</v>
      </c>
    </row>
    <row r="116" spans="1:32" s="43" customFormat="1" ht="38.25" x14ac:dyDescent="0.2">
      <c r="A116" s="66">
        <v>5</v>
      </c>
      <c r="B116" s="66">
        <v>9</v>
      </c>
      <c r="C116" s="66" t="s">
        <v>119</v>
      </c>
      <c r="D116" s="67">
        <v>913</v>
      </c>
      <c r="E116" s="66" t="s">
        <v>300</v>
      </c>
      <c r="F116" s="24">
        <v>9982</v>
      </c>
      <c r="G116" s="24" t="str">
        <f t="shared" si="19"/>
        <v>2</v>
      </c>
      <c r="H116" s="25">
        <f t="shared" ref="H116:H124" si="38">+($F$5/3)*G116</f>
        <v>0.19999999999999998</v>
      </c>
      <c r="I116" s="26">
        <v>0</v>
      </c>
      <c r="J116" s="27" t="str">
        <f t="shared" si="20"/>
        <v>1</v>
      </c>
      <c r="K116" s="28">
        <f t="shared" ref="K116:K124" si="39">($I$5/3)*J116</f>
        <v>9.9999999999999992E-2</v>
      </c>
      <c r="L116" s="29">
        <v>0</v>
      </c>
      <c r="M116" s="30" t="str">
        <f t="shared" si="21"/>
        <v>1</v>
      </c>
      <c r="N116" s="31">
        <f t="shared" si="22"/>
        <v>4.9999999999999996E-2</v>
      </c>
      <c r="O116" s="32">
        <v>0</v>
      </c>
      <c r="P116" s="33" t="str">
        <f t="shared" si="23"/>
        <v>1</v>
      </c>
      <c r="Q116" s="34">
        <f t="shared" ref="Q116:Q124" si="40">+($O$5/3)*P116</f>
        <v>4.9999999999999996E-2</v>
      </c>
      <c r="R116" s="35">
        <v>0</v>
      </c>
      <c r="S116" s="35" t="str">
        <f t="shared" si="24"/>
        <v>1</v>
      </c>
      <c r="T116" s="36">
        <f t="shared" ref="T116:T124" si="41">+($R$5/3)*S116</f>
        <v>2.6666666666666668E-2</v>
      </c>
      <c r="U116" s="35">
        <v>0</v>
      </c>
      <c r="V116" s="35" t="str">
        <f t="shared" si="25"/>
        <v>1</v>
      </c>
      <c r="W116" s="36">
        <f t="shared" ref="W116:W124" si="42">+($U$5/3)*V116</f>
        <v>6.6666666666666671E-3</v>
      </c>
      <c r="X116" s="37">
        <f t="shared" si="26"/>
        <v>0.43333333333333329</v>
      </c>
      <c r="Y116" s="73" t="str">
        <f t="shared" si="27"/>
        <v>Sin Presencia</v>
      </c>
      <c r="Z116" s="38">
        <v>613728.95589999994</v>
      </c>
      <c r="AA116" s="40">
        <v>9819980.0866</v>
      </c>
      <c r="AB116" s="40"/>
      <c r="AC116" s="40"/>
      <c r="AD116" s="40"/>
      <c r="AE116" s="40"/>
      <c r="AF116" s="75" t="s">
        <v>1734</v>
      </c>
    </row>
    <row r="117" spans="1:32" s="43" customFormat="1" ht="38.25" x14ac:dyDescent="0.2">
      <c r="A117" s="66">
        <v>5</v>
      </c>
      <c r="B117" s="66">
        <v>9</v>
      </c>
      <c r="C117" s="66" t="s">
        <v>119</v>
      </c>
      <c r="D117" s="67">
        <v>914</v>
      </c>
      <c r="E117" s="66" t="s">
        <v>309</v>
      </c>
      <c r="F117" s="24">
        <v>4511</v>
      </c>
      <c r="G117" s="24" t="str">
        <f t="shared" si="19"/>
        <v>2</v>
      </c>
      <c r="H117" s="25">
        <f t="shared" si="38"/>
        <v>0.19999999999999998</v>
      </c>
      <c r="I117" s="26">
        <v>0</v>
      </c>
      <c r="J117" s="27" t="str">
        <f t="shared" si="20"/>
        <v>1</v>
      </c>
      <c r="K117" s="28">
        <f t="shared" si="39"/>
        <v>9.9999999999999992E-2</v>
      </c>
      <c r="L117" s="29">
        <v>0</v>
      </c>
      <c r="M117" s="30" t="str">
        <f t="shared" si="21"/>
        <v>1</v>
      </c>
      <c r="N117" s="31">
        <f t="shared" si="22"/>
        <v>4.9999999999999996E-2</v>
      </c>
      <c r="O117" s="32">
        <v>0</v>
      </c>
      <c r="P117" s="33" t="str">
        <f t="shared" si="23"/>
        <v>1</v>
      </c>
      <c r="Q117" s="34">
        <f t="shared" si="40"/>
        <v>4.9999999999999996E-2</v>
      </c>
      <c r="R117" s="35">
        <v>0</v>
      </c>
      <c r="S117" s="35" t="str">
        <f t="shared" si="24"/>
        <v>1</v>
      </c>
      <c r="T117" s="36">
        <f t="shared" si="41"/>
        <v>2.6666666666666668E-2</v>
      </c>
      <c r="U117" s="35">
        <v>0</v>
      </c>
      <c r="V117" s="35" t="str">
        <f t="shared" si="25"/>
        <v>1</v>
      </c>
      <c r="W117" s="36">
        <f t="shared" si="42"/>
        <v>6.6666666666666671E-3</v>
      </c>
      <c r="X117" s="37">
        <f t="shared" si="26"/>
        <v>0.43333333333333329</v>
      </c>
      <c r="Y117" s="73" t="str">
        <f t="shared" si="27"/>
        <v>Sin Presencia</v>
      </c>
      <c r="Z117" s="38">
        <v>595113.54280000005</v>
      </c>
      <c r="AA117" s="40">
        <v>9791796.1413000003</v>
      </c>
      <c r="AB117" s="40"/>
      <c r="AC117" s="40"/>
      <c r="AD117" s="40"/>
      <c r="AE117" s="40"/>
      <c r="AF117" s="75" t="s">
        <v>1734</v>
      </c>
    </row>
    <row r="118" spans="1:32" s="43" customFormat="1" ht="38.25" x14ac:dyDescent="0.2">
      <c r="A118" s="66">
        <v>5</v>
      </c>
      <c r="B118" s="66">
        <v>9</v>
      </c>
      <c r="C118" s="66" t="s">
        <v>119</v>
      </c>
      <c r="D118" s="67">
        <v>914</v>
      </c>
      <c r="E118" s="66" t="s">
        <v>306</v>
      </c>
      <c r="F118" s="24">
        <v>6359</v>
      </c>
      <c r="G118" s="24" t="str">
        <f t="shared" si="19"/>
        <v>2</v>
      </c>
      <c r="H118" s="25">
        <f t="shared" si="38"/>
        <v>0.19999999999999998</v>
      </c>
      <c r="I118" s="26">
        <v>0</v>
      </c>
      <c r="J118" s="27" t="str">
        <f t="shared" si="20"/>
        <v>1</v>
      </c>
      <c r="K118" s="28">
        <f t="shared" si="39"/>
        <v>9.9999999999999992E-2</v>
      </c>
      <c r="L118" s="29">
        <v>0</v>
      </c>
      <c r="M118" s="30" t="str">
        <f t="shared" si="21"/>
        <v>1</v>
      </c>
      <c r="N118" s="31">
        <f t="shared" si="22"/>
        <v>4.9999999999999996E-2</v>
      </c>
      <c r="O118" s="32">
        <v>0</v>
      </c>
      <c r="P118" s="33" t="str">
        <f t="shared" si="23"/>
        <v>1</v>
      </c>
      <c r="Q118" s="34">
        <f t="shared" si="40"/>
        <v>4.9999999999999996E-2</v>
      </c>
      <c r="R118" s="35">
        <v>0</v>
      </c>
      <c r="S118" s="35" t="str">
        <f t="shared" si="24"/>
        <v>1</v>
      </c>
      <c r="T118" s="36">
        <f t="shared" si="41"/>
        <v>2.6666666666666668E-2</v>
      </c>
      <c r="U118" s="35">
        <v>0</v>
      </c>
      <c r="V118" s="35" t="str">
        <f t="shared" si="25"/>
        <v>1</v>
      </c>
      <c r="W118" s="36">
        <f t="shared" si="42"/>
        <v>6.6666666666666671E-3</v>
      </c>
      <c r="X118" s="37">
        <f t="shared" si="26"/>
        <v>0.43333333333333329</v>
      </c>
      <c r="Y118" s="73" t="str">
        <f t="shared" si="27"/>
        <v>Sin Presencia</v>
      </c>
      <c r="Z118" s="38">
        <v>601277.65430000005</v>
      </c>
      <c r="AA118" s="40">
        <v>9792525.0165999997</v>
      </c>
      <c r="AB118" s="40"/>
      <c r="AC118" s="40"/>
      <c r="AD118" s="40"/>
      <c r="AE118" s="40"/>
      <c r="AF118" s="75" t="s">
        <v>1734</v>
      </c>
    </row>
    <row r="119" spans="1:32" s="43" customFormat="1" ht="38.25" x14ac:dyDescent="0.2">
      <c r="A119" s="66">
        <v>5</v>
      </c>
      <c r="B119" s="66">
        <v>9</v>
      </c>
      <c r="C119" s="66" t="s">
        <v>119</v>
      </c>
      <c r="D119" s="67">
        <v>914</v>
      </c>
      <c r="E119" s="66" t="s">
        <v>301</v>
      </c>
      <c r="F119" s="24">
        <v>17027</v>
      </c>
      <c r="G119" s="24" t="str">
        <f t="shared" si="19"/>
        <v>3</v>
      </c>
      <c r="H119" s="25">
        <f t="shared" si="38"/>
        <v>0.3</v>
      </c>
      <c r="I119" s="26">
        <v>0</v>
      </c>
      <c r="J119" s="27" t="str">
        <f t="shared" si="20"/>
        <v>1</v>
      </c>
      <c r="K119" s="28">
        <f t="shared" si="39"/>
        <v>9.9999999999999992E-2</v>
      </c>
      <c r="L119" s="29">
        <v>0</v>
      </c>
      <c r="M119" s="30" t="str">
        <f t="shared" si="21"/>
        <v>1</v>
      </c>
      <c r="N119" s="31">
        <f t="shared" si="22"/>
        <v>4.9999999999999996E-2</v>
      </c>
      <c r="O119" s="32">
        <v>0</v>
      </c>
      <c r="P119" s="33" t="str">
        <f t="shared" si="23"/>
        <v>1</v>
      </c>
      <c r="Q119" s="34">
        <f t="shared" si="40"/>
        <v>4.9999999999999996E-2</v>
      </c>
      <c r="R119" s="35">
        <v>0</v>
      </c>
      <c r="S119" s="35" t="str">
        <f t="shared" si="24"/>
        <v>1</v>
      </c>
      <c r="T119" s="36">
        <f t="shared" si="41"/>
        <v>2.6666666666666668E-2</v>
      </c>
      <c r="U119" s="35">
        <v>0</v>
      </c>
      <c r="V119" s="35" t="str">
        <f t="shared" si="25"/>
        <v>1</v>
      </c>
      <c r="W119" s="36">
        <f t="shared" si="42"/>
        <v>6.6666666666666671E-3</v>
      </c>
      <c r="X119" s="37">
        <f t="shared" si="26"/>
        <v>0.53333333333333321</v>
      </c>
      <c r="Y119" s="73" t="str">
        <f t="shared" si="27"/>
        <v>Sin Presencia</v>
      </c>
      <c r="Z119" s="38">
        <v>585063.35620000004</v>
      </c>
      <c r="AA119" s="40">
        <v>9798812.4927999992</v>
      </c>
      <c r="AB119" s="40"/>
      <c r="AC119" s="40"/>
      <c r="AD119" s="40"/>
      <c r="AE119" s="40"/>
      <c r="AF119" s="75" t="s">
        <v>1734</v>
      </c>
    </row>
    <row r="120" spans="1:32" s="43" customFormat="1" ht="38.25" x14ac:dyDescent="0.2">
      <c r="A120" s="66">
        <v>5</v>
      </c>
      <c r="B120" s="66">
        <v>9</v>
      </c>
      <c r="C120" s="66" t="s">
        <v>119</v>
      </c>
      <c r="D120" s="67">
        <v>915</v>
      </c>
      <c r="E120" s="66" t="s">
        <v>297</v>
      </c>
      <c r="F120" s="24">
        <v>25067</v>
      </c>
      <c r="G120" s="24" t="str">
        <f t="shared" si="19"/>
        <v>3</v>
      </c>
      <c r="H120" s="25">
        <f t="shared" si="38"/>
        <v>0.3</v>
      </c>
      <c r="I120" s="26">
        <v>0</v>
      </c>
      <c r="J120" s="27" t="str">
        <f t="shared" si="20"/>
        <v>1</v>
      </c>
      <c r="K120" s="28">
        <f t="shared" si="39"/>
        <v>9.9999999999999992E-2</v>
      </c>
      <c r="L120" s="29">
        <v>0</v>
      </c>
      <c r="M120" s="30" t="str">
        <f t="shared" si="21"/>
        <v>1</v>
      </c>
      <c r="N120" s="31">
        <f t="shared" si="22"/>
        <v>4.9999999999999996E-2</v>
      </c>
      <c r="O120" s="32">
        <v>0</v>
      </c>
      <c r="P120" s="33" t="str">
        <f t="shared" si="23"/>
        <v>1</v>
      </c>
      <c r="Q120" s="34">
        <f t="shared" si="40"/>
        <v>4.9999999999999996E-2</v>
      </c>
      <c r="R120" s="35">
        <v>0</v>
      </c>
      <c r="S120" s="35" t="str">
        <f t="shared" si="24"/>
        <v>1</v>
      </c>
      <c r="T120" s="36">
        <f t="shared" si="41"/>
        <v>2.6666666666666668E-2</v>
      </c>
      <c r="U120" s="35">
        <v>0</v>
      </c>
      <c r="V120" s="35" t="str">
        <f t="shared" si="25"/>
        <v>1</v>
      </c>
      <c r="W120" s="36">
        <f t="shared" si="42"/>
        <v>6.6666666666666671E-3</v>
      </c>
      <c r="X120" s="37">
        <f t="shared" si="26"/>
        <v>0.53333333333333321</v>
      </c>
      <c r="Y120" s="73" t="str">
        <f t="shared" si="27"/>
        <v>Sin Presencia</v>
      </c>
      <c r="Z120" s="38">
        <v>651781.74109999998</v>
      </c>
      <c r="AA120" s="40">
        <v>9884073.9043000005</v>
      </c>
      <c r="AB120" s="40"/>
      <c r="AC120" s="40"/>
      <c r="AD120" s="40"/>
      <c r="AE120" s="40"/>
      <c r="AF120" s="75" t="s">
        <v>1734</v>
      </c>
    </row>
    <row r="121" spans="1:32" s="43" customFormat="1" ht="38.25" x14ac:dyDescent="0.2">
      <c r="A121" s="66">
        <v>5</v>
      </c>
      <c r="B121" s="66">
        <v>9</v>
      </c>
      <c r="C121" s="66" t="s">
        <v>119</v>
      </c>
      <c r="D121" s="67">
        <v>916</v>
      </c>
      <c r="E121" s="66" t="s">
        <v>132</v>
      </c>
      <c r="F121" s="24">
        <v>7813</v>
      </c>
      <c r="G121" s="24" t="str">
        <f t="shared" si="19"/>
        <v>2</v>
      </c>
      <c r="H121" s="25">
        <f t="shared" si="38"/>
        <v>0.19999999999999998</v>
      </c>
      <c r="I121" s="26">
        <v>0</v>
      </c>
      <c r="J121" s="27" t="str">
        <f t="shared" si="20"/>
        <v>1</v>
      </c>
      <c r="K121" s="28">
        <f t="shared" si="39"/>
        <v>9.9999999999999992E-2</v>
      </c>
      <c r="L121" s="29">
        <v>0</v>
      </c>
      <c r="M121" s="30" t="str">
        <f t="shared" si="21"/>
        <v>1</v>
      </c>
      <c r="N121" s="31">
        <f t="shared" si="22"/>
        <v>4.9999999999999996E-2</v>
      </c>
      <c r="O121" s="32">
        <v>0</v>
      </c>
      <c r="P121" s="33" t="str">
        <f t="shared" si="23"/>
        <v>1</v>
      </c>
      <c r="Q121" s="34">
        <f t="shared" si="40"/>
        <v>4.9999999999999996E-2</v>
      </c>
      <c r="R121" s="35">
        <v>0</v>
      </c>
      <c r="S121" s="35" t="str">
        <f t="shared" si="24"/>
        <v>1</v>
      </c>
      <c r="T121" s="36">
        <f t="shared" si="41"/>
        <v>2.6666666666666668E-2</v>
      </c>
      <c r="U121" s="35">
        <v>0</v>
      </c>
      <c r="V121" s="35" t="str">
        <f t="shared" si="25"/>
        <v>1</v>
      </c>
      <c r="W121" s="36">
        <f t="shared" si="42"/>
        <v>6.6666666666666671E-3</v>
      </c>
      <c r="X121" s="37">
        <f t="shared" si="26"/>
        <v>0.43333333333333329</v>
      </c>
      <c r="Y121" s="73" t="str">
        <f t="shared" si="27"/>
        <v>Sin Presencia</v>
      </c>
      <c r="Z121" s="38">
        <v>677551.8</v>
      </c>
      <c r="AA121" s="40">
        <v>9742197.3499999996</v>
      </c>
      <c r="AB121" s="40"/>
      <c r="AC121" s="40"/>
      <c r="AD121" s="40"/>
      <c r="AE121" s="40"/>
      <c r="AF121" s="75" t="s">
        <v>1734</v>
      </c>
    </row>
    <row r="122" spans="1:32" s="43" customFormat="1" ht="38.25" x14ac:dyDescent="0.2">
      <c r="A122" s="66">
        <v>5</v>
      </c>
      <c r="B122" s="66">
        <v>9</v>
      </c>
      <c r="C122" s="66" t="s">
        <v>119</v>
      </c>
      <c r="D122" s="67">
        <v>916</v>
      </c>
      <c r="E122" s="66" t="s">
        <v>308</v>
      </c>
      <c r="F122" s="24">
        <v>1054</v>
      </c>
      <c r="G122" s="24" t="str">
        <f t="shared" si="19"/>
        <v>1</v>
      </c>
      <c r="H122" s="25">
        <f t="shared" si="38"/>
        <v>9.9999999999999992E-2</v>
      </c>
      <c r="I122" s="26">
        <v>1</v>
      </c>
      <c r="J122" s="27" t="str">
        <f t="shared" si="20"/>
        <v>1</v>
      </c>
      <c r="K122" s="28">
        <f t="shared" si="39"/>
        <v>9.9999999999999992E-2</v>
      </c>
      <c r="L122" s="29">
        <v>8</v>
      </c>
      <c r="M122" s="30" t="str">
        <f t="shared" si="21"/>
        <v>2</v>
      </c>
      <c r="N122" s="31">
        <f t="shared" si="22"/>
        <v>9.9999999999999992E-2</v>
      </c>
      <c r="O122" s="32">
        <v>1</v>
      </c>
      <c r="P122" s="33" t="str">
        <f t="shared" si="23"/>
        <v>1</v>
      </c>
      <c r="Q122" s="34">
        <f t="shared" si="40"/>
        <v>4.9999999999999996E-2</v>
      </c>
      <c r="R122" s="35">
        <f>+VLOOKUP(E122,'[1]% DESCOMP_MATRICULA'!$B$4:$D$101,2,FALSE)</f>
        <v>1</v>
      </c>
      <c r="S122" s="35" t="str">
        <f t="shared" si="24"/>
        <v>1</v>
      </c>
      <c r="T122" s="36">
        <f t="shared" si="41"/>
        <v>2.6666666666666668E-2</v>
      </c>
      <c r="U122" s="35">
        <f>+VLOOKUP(E122,'[1]% DESCOMP_MATRICULA'!$B$4:$D$101,3,FALSE)</f>
        <v>0</v>
      </c>
      <c r="V122" s="35" t="str">
        <f t="shared" si="25"/>
        <v>1</v>
      </c>
      <c r="W122" s="36">
        <f t="shared" si="42"/>
        <v>6.6666666666666671E-3</v>
      </c>
      <c r="X122" s="37">
        <f t="shared" si="26"/>
        <v>0.3833333333333333</v>
      </c>
      <c r="Y122" s="73" t="str">
        <f t="shared" si="27"/>
        <v>Sin Presencia</v>
      </c>
      <c r="Z122" s="38">
        <v>706595.17</v>
      </c>
      <c r="AA122" s="40">
        <v>9756555.9199999999</v>
      </c>
      <c r="AB122" s="40"/>
      <c r="AC122" s="40"/>
      <c r="AD122" s="40" t="s">
        <v>117</v>
      </c>
      <c r="AE122" s="40" t="s">
        <v>118</v>
      </c>
      <c r="AF122" s="75" t="s">
        <v>1766</v>
      </c>
    </row>
    <row r="123" spans="1:32" s="43" customFormat="1" ht="38.25" x14ac:dyDescent="0.2">
      <c r="A123" s="66">
        <v>5</v>
      </c>
      <c r="B123" s="66">
        <v>9</v>
      </c>
      <c r="C123" s="66" t="s">
        <v>119</v>
      </c>
      <c r="D123" s="67">
        <v>917</v>
      </c>
      <c r="E123" s="66" t="s">
        <v>298</v>
      </c>
      <c r="F123" s="24">
        <v>29968</v>
      </c>
      <c r="G123" s="24" t="str">
        <f t="shared" si="19"/>
        <v>3</v>
      </c>
      <c r="H123" s="25">
        <f t="shared" si="38"/>
        <v>0.3</v>
      </c>
      <c r="I123" s="26">
        <v>0</v>
      </c>
      <c r="J123" s="27" t="str">
        <f t="shared" si="20"/>
        <v>1</v>
      </c>
      <c r="K123" s="28">
        <f t="shared" si="39"/>
        <v>9.9999999999999992E-2</v>
      </c>
      <c r="L123" s="29">
        <v>0</v>
      </c>
      <c r="M123" s="30" t="str">
        <f t="shared" si="21"/>
        <v>1</v>
      </c>
      <c r="N123" s="31">
        <f t="shared" si="22"/>
        <v>4.9999999999999996E-2</v>
      </c>
      <c r="O123" s="32">
        <v>0</v>
      </c>
      <c r="P123" s="33" t="str">
        <f t="shared" si="23"/>
        <v>1</v>
      </c>
      <c r="Q123" s="34">
        <f t="shared" si="40"/>
        <v>4.9999999999999996E-2</v>
      </c>
      <c r="R123" s="35">
        <v>0</v>
      </c>
      <c r="S123" s="35" t="str">
        <f t="shared" si="24"/>
        <v>1</v>
      </c>
      <c r="T123" s="36">
        <f t="shared" si="41"/>
        <v>2.6666666666666668E-2</v>
      </c>
      <c r="U123" s="35">
        <v>0</v>
      </c>
      <c r="V123" s="35" t="str">
        <f t="shared" si="25"/>
        <v>1</v>
      </c>
      <c r="W123" s="36">
        <f t="shared" si="42"/>
        <v>6.6666666666666671E-3</v>
      </c>
      <c r="X123" s="37">
        <f t="shared" si="26"/>
        <v>0.53333333333333321</v>
      </c>
      <c r="Y123" s="73" t="str">
        <f t="shared" si="27"/>
        <v>Sin Presencia</v>
      </c>
      <c r="Z123" s="38">
        <v>656627.02760000003</v>
      </c>
      <c r="AA123" s="40">
        <v>9764466.1284999996</v>
      </c>
      <c r="AB123" s="40"/>
      <c r="AC123" s="40"/>
      <c r="AD123" s="40"/>
      <c r="AE123" s="40"/>
      <c r="AF123" s="75" t="s">
        <v>1734</v>
      </c>
    </row>
    <row r="124" spans="1:32" s="43" customFormat="1" ht="38.25" x14ac:dyDescent="0.2">
      <c r="A124" s="66">
        <v>5</v>
      </c>
      <c r="B124" s="66">
        <v>9</v>
      </c>
      <c r="C124" s="66" t="s">
        <v>119</v>
      </c>
      <c r="D124" s="67">
        <v>918</v>
      </c>
      <c r="E124" s="66" t="s">
        <v>305</v>
      </c>
      <c r="F124" s="24">
        <v>1492</v>
      </c>
      <c r="G124" s="24" t="str">
        <f t="shared" si="19"/>
        <v>1</v>
      </c>
      <c r="H124" s="25">
        <f t="shared" si="38"/>
        <v>9.9999999999999992E-2</v>
      </c>
      <c r="I124" s="26">
        <v>0</v>
      </c>
      <c r="J124" s="27" t="str">
        <f t="shared" si="20"/>
        <v>1</v>
      </c>
      <c r="K124" s="28">
        <f t="shared" si="39"/>
        <v>9.9999999999999992E-2</v>
      </c>
      <c r="L124" s="29">
        <v>0</v>
      </c>
      <c r="M124" s="30" t="str">
        <f t="shared" si="21"/>
        <v>1</v>
      </c>
      <c r="N124" s="31">
        <f t="shared" si="22"/>
        <v>4.9999999999999996E-2</v>
      </c>
      <c r="O124" s="32">
        <v>0</v>
      </c>
      <c r="P124" s="33" t="str">
        <f t="shared" si="23"/>
        <v>1</v>
      </c>
      <c r="Q124" s="34">
        <f t="shared" si="40"/>
        <v>4.9999999999999996E-2</v>
      </c>
      <c r="R124" s="35">
        <v>0</v>
      </c>
      <c r="S124" s="35" t="str">
        <f t="shared" si="24"/>
        <v>1</v>
      </c>
      <c r="T124" s="36">
        <f t="shared" si="41"/>
        <v>2.6666666666666668E-2</v>
      </c>
      <c r="U124" s="35">
        <v>0</v>
      </c>
      <c r="V124" s="35" t="str">
        <f t="shared" si="25"/>
        <v>1</v>
      </c>
      <c r="W124" s="36">
        <f t="shared" si="42"/>
        <v>6.6666666666666671E-3</v>
      </c>
      <c r="X124" s="37">
        <f t="shared" si="26"/>
        <v>0.33333333333333331</v>
      </c>
      <c r="Y124" s="73" t="str">
        <f t="shared" si="27"/>
        <v>Sin Presencia</v>
      </c>
      <c r="Z124" s="38">
        <v>673637.69</v>
      </c>
      <c r="AA124" s="40">
        <v>9755631.7100000009</v>
      </c>
      <c r="AB124" s="40"/>
      <c r="AC124" s="40"/>
      <c r="AD124" s="40"/>
      <c r="AE124" s="40"/>
      <c r="AF124" s="75" t="s">
        <v>1734</v>
      </c>
    </row>
    <row r="125" spans="1:32" s="43" customFormat="1" ht="38.25" x14ac:dyDescent="0.2">
      <c r="A125" s="66">
        <v>5</v>
      </c>
      <c r="B125" s="66">
        <v>9</v>
      </c>
      <c r="C125" s="66" t="s">
        <v>119</v>
      </c>
      <c r="D125" s="67">
        <v>918</v>
      </c>
      <c r="E125" s="66" t="s">
        <v>299</v>
      </c>
      <c r="F125" s="24">
        <v>8181</v>
      </c>
      <c r="G125" s="24" t="str">
        <f t="shared" si="19"/>
        <v>2</v>
      </c>
      <c r="H125" s="25">
        <f t="shared" si="28"/>
        <v>0.19999999999999998</v>
      </c>
      <c r="I125" s="26">
        <v>0</v>
      </c>
      <c r="J125" s="27" t="str">
        <f t="shared" si="20"/>
        <v>1</v>
      </c>
      <c r="K125" s="28">
        <f t="shared" si="29"/>
        <v>9.9999999999999992E-2</v>
      </c>
      <c r="L125" s="29">
        <v>0</v>
      </c>
      <c r="M125" s="30" t="str">
        <f t="shared" si="21"/>
        <v>1</v>
      </c>
      <c r="N125" s="31">
        <f t="shared" si="22"/>
        <v>4.9999999999999996E-2</v>
      </c>
      <c r="O125" s="32">
        <v>0</v>
      </c>
      <c r="P125" s="33" t="str">
        <f t="shared" si="23"/>
        <v>1</v>
      </c>
      <c r="Q125" s="34">
        <f t="shared" si="30"/>
        <v>4.9999999999999996E-2</v>
      </c>
      <c r="R125" s="35">
        <v>0</v>
      </c>
      <c r="S125" s="35" t="str">
        <f t="shared" si="24"/>
        <v>1</v>
      </c>
      <c r="T125" s="36">
        <f t="shared" si="31"/>
        <v>2.6666666666666668E-2</v>
      </c>
      <c r="U125" s="35">
        <v>0</v>
      </c>
      <c r="V125" s="35" t="str">
        <f t="shared" si="25"/>
        <v>1</v>
      </c>
      <c r="W125" s="36">
        <f t="shared" si="32"/>
        <v>6.6666666666666671E-3</v>
      </c>
      <c r="X125" s="37">
        <f t="shared" si="26"/>
        <v>0.43333333333333329</v>
      </c>
      <c r="Y125" s="73" t="str">
        <f t="shared" si="27"/>
        <v>Sin Presencia</v>
      </c>
      <c r="Z125" s="38">
        <v>670557.005</v>
      </c>
      <c r="AA125" s="40">
        <v>9759762.0829000007</v>
      </c>
      <c r="AB125" s="40"/>
      <c r="AC125" s="40"/>
      <c r="AD125" s="40"/>
      <c r="AE125" s="40"/>
      <c r="AF125" s="75" t="s">
        <v>1734</v>
      </c>
    </row>
    <row r="126" spans="1:32" s="43" customFormat="1" ht="38.25" x14ac:dyDescent="0.2">
      <c r="A126" s="66">
        <v>5</v>
      </c>
      <c r="B126" s="66">
        <v>9</v>
      </c>
      <c r="C126" s="66" t="s">
        <v>119</v>
      </c>
      <c r="D126" s="67">
        <v>919</v>
      </c>
      <c r="E126" s="66" t="s">
        <v>296</v>
      </c>
      <c r="F126" s="24">
        <v>49871</v>
      </c>
      <c r="G126" s="24" t="str">
        <f t="shared" si="19"/>
        <v>3</v>
      </c>
      <c r="H126" s="25">
        <f>+($F$5/3)*G126</f>
        <v>0.3</v>
      </c>
      <c r="I126" s="26">
        <v>0</v>
      </c>
      <c r="J126" s="27" t="str">
        <f t="shared" si="20"/>
        <v>1</v>
      </c>
      <c r="K126" s="28">
        <f>($I$5/3)*J126</f>
        <v>9.9999999999999992E-2</v>
      </c>
      <c r="L126" s="29">
        <v>0</v>
      </c>
      <c r="M126" s="30" t="str">
        <f t="shared" si="21"/>
        <v>1</v>
      </c>
      <c r="N126" s="31">
        <f t="shared" si="22"/>
        <v>4.9999999999999996E-2</v>
      </c>
      <c r="O126" s="32">
        <v>0</v>
      </c>
      <c r="P126" s="33" t="str">
        <f t="shared" si="23"/>
        <v>1</v>
      </c>
      <c r="Q126" s="34">
        <f>+($O$5/3)*P126</f>
        <v>4.9999999999999996E-2</v>
      </c>
      <c r="R126" s="35">
        <v>0</v>
      </c>
      <c r="S126" s="35" t="str">
        <f t="shared" si="24"/>
        <v>1</v>
      </c>
      <c r="T126" s="36">
        <f>+($R$5/3)*S126</f>
        <v>2.6666666666666668E-2</v>
      </c>
      <c r="U126" s="35">
        <v>0</v>
      </c>
      <c r="V126" s="35" t="str">
        <f t="shared" si="25"/>
        <v>1</v>
      </c>
      <c r="W126" s="36">
        <f>+($U$5/3)*V126</f>
        <v>6.6666666666666671E-3</v>
      </c>
      <c r="X126" s="37">
        <f t="shared" si="26"/>
        <v>0.53333333333333321</v>
      </c>
      <c r="Y126" s="73" t="str">
        <f t="shared" si="27"/>
        <v>Sin Presencia</v>
      </c>
      <c r="Z126" s="38">
        <v>613666.84699999995</v>
      </c>
      <c r="AA126" s="40">
        <v>9793587.7940999996</v>
      </c>
      <c r="AB126" s="40"/>
      <c r="AC126" s="40"/>
      <c r="AD126" s="40"/>
      <c r="AE126" s="40"/>
      <c r="AF126" s="75" t="s">
        <v>1734</v>
      </c>
    </row>
    <row r="127" spans="1:32" s="43" customFormat="1" ht="38.25" x14ac:dyDescent="0.2">
      <c r="A127" s="66">
        <v>5</v>
      </c>
      <c r="B127" s="66">
        <v>9</v>
      </c>
      <c r="C127" s="66" t="s">
        <v>119</v>
      </c>
      <c r="D127" s="67">
        <v>919</v>
      </c>
      <c r="E127" s="66" t="s">
        <v>307</v>
      </c>
      <c r="F127" s="24">
        <v>8742</v>
      </c>
      <c r="G127" s="24" t="str">
        <f t="shared" si="19"/>
        <v>2</v>
      </c>
      <c r="H127" s="25">
        <f>+($F$5/3)*G127</f>
        <v>0.19999999999999998</v>
      </c>
      <c r="I127" s="26">
        <v>0</v>
      </c>
      <c r="J127" s="27" t="str">
        <f t="shared" si="20"/>
        <v>1</v>
      </c>
      <c r="K127" s="28">
        <f>($I$5/3)*J127</f>
        <v>9.9999999999999992E-2</v>
      </c>
      <c r="L127" s="29">
        <v>0</v>
      </c>
      <c r="M127" s="30" t="str">
        <f t="shared" si="21"/>
        <v>1</v>
      </c>
      <c r="N127" s="31">
        <f t="shared" si="22"/>
        <v>4.9999999999999996E-2</v>
      </c>
      <c r="O127" s="32">
        <v>0</v>
      </c>
      <c r="P127" s="33" t="str">
        <f t="shared" si="23"/>
        <v>1</v>
      </c>
      <c r="Q127" s="34">
        <f>+($O$5/3)*P127</f>
        <v>4.9999999999999996E-2</v>
      </c>
      <c r="R127" s="35">
        <v>0</v>
      </c>
      <c r="S127" s="35" t="str">
        <f t="shared" si="24"/>
        <v>1</v>
      </c>
      <c r="T127" s="36">
        <f>+($R$5/3)*S127</f>
        <v>2.6666666666666668E-2</v>
      </c>
      <c r="U127" s="35">
        <v>0</v>
      </c>
      <c r="V127" s="35" t="str">
        <f t="shared" si="25"/>
        <v>1</v>
      </c>
      <c r="W127" s="36">
        <f>+($U$5/3)*V127</f>
        <v>6.6666666666666671E-3</v>
      </c>
      <c r="X127" s="37">
        <f t="shared" si="26"/>
        <v>0.43333333333333329</v>
      </c>
      <c r="Y127" s="73" t="str">
        <f t="shared" si="27"/>
        <v>Sin Presencia</v>
      </c>
      <c r="Z127" s="38">
        <v>609688.76950000005</v>
      </c>
      <c r="AA127" s="40">
        <v>9787785.7972999997</v>
      </c>
      <c r="AB127" s="40"/>
      <c r="AC127" s="40"/>
      <c r="AD127" s="40"/>
      <c r="AE127" s="40"/>
      <c r="AF127" s="75" t="s">
        <v>1734</v>
      </c>
    </row>
    <row r="128" spans="1:32" s="43" customFormat="1" ht="38.25" x14ac:dyDescent="0.2">
      <c r="A128" s="66">
        <v>5</v>
      </c>
      <c r="B128" s="66">
        <v>9</v>
      </c>
      <c r="C128" s="66" t="s">
        <v>119</v>
      </c>
      <c r="D128" s="67">
        <v>919</v>
      </c>
      <c r="E128" s="66" t="s">
        <v>302</v>
      </c>
      <c r="F128" s="24">
        <v>23912</v>
      </c>
      <c r="G128" s="24" t="str">
        <f t="shared" si="19"/>
        <v>3</v>
      </c>
      <c r="H128" s="25">
        <f>+($F$5/3)*G128</f>
        <v>0.3</v>
      </c>
      <c r="I128" s="26">
        <v>0</v>
      </c>
      <c r="J128" s="27" t="str">
        <f t="shared" si="20"/>
        <v>1</v>
      </c>
      <c r="K128" s="28">
        <f>($I$5/3)*J128</f>
        <v>9.9999999999999992E-2</v>
      </c>
      <c r="L128" s="29">
        <v>0</v>
      </c>
      <c r="M128" s="30" t="str">
        <f t="shared" si="21"/>
        <v>1</v>
      </c>
      <c r="N128" s="31">
        <f t="shared" si="22"/>
        <v>4.9999999999999996E-2</v>
      </c>
      <c r="O128" s="32">
        <v>0</v>
      </c>
      <c r="P128" s="33" t="str">
        <f t="shared" si="23"/>
        <v>1</v>
      </c>
      <c r="Q128" s="34">
        <f>+($O$5/3)*P128</f>
        <v>4.9999999999999996E-2</v>
      </c>
      <c r="R128" s="35">
        <v>0</v>
      </c>
      <c r="S128" s="35" t="str">
        <f t="shared" si="24"/>
        <v>1</v>
      </c>
      <c r="T128" s="36">
        <f>+($R$5/3)*S128</f>
        <v>2.6666666666666668E-2</v>
      </c>
      <c r="U128" s="35">
        <v>0</v>
      </c>
      <c r="V128" s="35" t="str">
        <f t="shared" si="25"/>
        <v>1</v>
      </c>
      <c r="W128" s="36">
        <f>+($U$5/3)*V128</f>
        <v>6.6666666666666671E-3</v>
      </c>
      <c r="X128" s="37">
        <f t="shared" si="26"/>
        <v>0.53333333333333321</v>
      </c>
      <c r="Y128" s="73" t="str">
        <f t="shared" si="27"/>
        <v>Sin Presencia</v>
      </c>
      <c r="Z128" s="38">
        <v>612920.90269999998</v>
      </c>
      <c r="AA128" s="40">
        <v>9810112.9924999997</v>
      </c>
      <c r="AB128" s="40"/>
      <c r="AC128" s="40"/>
      <c r="AD128" s="40"/>
      <c r="AE128" s="40"/>
      <c r="AF128" s="75" t="s">
        <v>1734</v>
      </c>
    </row>
    <row r="129" spans="1:32" s="43" customFormat="1" ht="38.25" x14ac:dyDescent="0.2">
      <c r="A129" s="66">
        <v>5</v>
      </c>
      <c r="B129" s="66">
        <v>9</v>
      </c>
      <c r="C129" s="66" t="s">
        <v>119</v>
      </c>
      <c r="D129" s="67">
        <v>920</v>
      </c>
      <c r="E129" s="66" t="s">
        <v>303</v>
      </c>
      <c r="F129" s="24">
        <v>47215</v>
      </c>
      <c r="G129" s="24" t="str">
        <f t="shared" si="19"/>
        <v>3</v>
      </c>
      <c r="H129" s="25">
        <f t="shared" si="28"/>
        <v>0.3</v>
      </c>
      <c r="I129" s="26">
        <v>0</v>
      </c>
      <c r="J129" s="27" t="str">
        <f t="shared" si="20"/>
        <v>1</v>
      </c>
      <c r="K129" s="28">
        <f t="shared" si="29"/>
        <v>9.9999999999999992E-2</v>
      </c>
      <c r="L129" s="29">
        <v>0</v>
      </c>
      <c r="M129" s="30" t="str">
        <f t="shared" si="21"/>
        <v>1</v>
      </c>
      <c r="N129" s="31">
        <f t="shared" si="22"/>
        <v>4.9999999999999996E-2</v>
      </c>
      <c r="O129" s="32">
        <v>0</v>
      </c>
      <c r="P129" s="33" t="str">
        <f t="shared" si="23"/>
        <v>1</v>
      </c>
      <c r="Q129" s="34">
        <f t="shared" si="30"/>
        <v>4.9999999999999996E-2</v>
      </c>
      <c r="R129" s="35">
        <v>0</v>
      </c>
      <c r="S129" s="35" t="str">
        <f t="shared" si="24"/>
        <v>1</v>
      </c>
      <c r="T129" s="36">
        <f t="shared" si="31"/>
        <v>2.6666666666666668E-2</v>
      </c>
      <c r="U129" s="35">
        <v>0</v>
      </c>
      <c r="V129" s="35" t="str">
        <f t="shared" si="25"/>
        <v>1</v>
      </c>
      <c r="W129" s="36">
        <f t="shared" si="32"/>
        <v>6.6666666666666671E-3</v>
      </c>
      <c r="X129" s="37">
        <f t="shared" si="26"/>
        <v>0.53333333333333321</v>
      </c>
      <c r="Y129" s="73" t="str">
        <f t="shared" si="27"/>
        <v>Sin Presencia</v>
      </c>
      <c r="Z129" s="38" t="e">
        <v>#N/A</v>
      </c>
      <c r="AA129" s="40" t="e">
        <v>#N/A</v>
      </c>
      <c r="AB129" s="40"/>
      <c r="AC129" s="40"/>
      <c r="AD129" s="40"/>
      <c r="AE129" s="40"/>
      <c r="AF129" s="75" t="s">
        <v>1734</v>
      </c>
    </row>
    <row r="130" spans="1:32" s="43" customFormat="1" ht="38.25" x14ac:dyDescent="0.2">
      <c r="A130" s="66">
        <v>5</v>
      </c>
      <c r="B130" s="66">
        <v>9</v>
      </c>
      <c r="C130" s="66" t="s">
        <v>119</v>
      </c>
      <c r="D130" s="67">
        <v>921</v>
      </c>
      <c r="E130" s="66" t="s">
        <v>380</v>
      </c>
      <c r="F130" s="24">
        <v>21113</v>
      </c>
      <c r="G130" s="24" t="str">
        <f t="shared" si="19"/>
        <v>3</v>
      </c>
      <c r="H130" s="25">
        <f t="shared" si="28"/>
        <v>0.3</v>
      </c>
      <c r="I130" s="26">
        <v>0</v>
      </c>
      <c r="J130" s="27" t="str">
        <f t="shared" si="20"/>
        <v>1</v>
      </c>
      <c r="K130" s="28">
        <f t="shared" si="29"/>
        <v>9.9999999999999992E-2</v>
      </c>
      <c r="L130" s="29">
        <v>0</v>
      </c>
      <c r="M130" s="30" t="str">
        <f t="shared" si="21"/>
        <v>1</v>
      </c>
      <c r="N130" s="31">
        <f t="shared" si="22"/>
        <v>4.9999999999999996E-2</v>
      </c>
      <c r="O130" s="32">
        <v>0</v>
      </c>
      <c r="P130" s="33" t="str">
        <f t="shared" si="23"/>
        <v>1</v>
      </c>
      <c r="Q130" s="34">
        <f t="shared" si="30"/>
        <v>4.9999999999999996E-2</v>
      </c>
      <c r="R130" s="35">
        <v>0</v>
      </c>
      <c r="S130" s="35" t="str">
        <f t="shared" si="24"/>
        <v>1</v>
      </c>
      <c r="T130" s="36">
        <f t="shared" si="31"/>
        <v>2.6666666666666668E-2</v>
      </c>
      <c r="U130" s="35">
        <v>0</v>
      </c>
      <c r="V130" s="35" t="str">
        <f t="shared" si="25"/>
        <v>1</v>
      </c>
      <c r="W130" s="36">
        <f t="shared" si="32"/>
        <v>6.6666666666666671E-3</v>
      </c>
      <c r="X130" s="37">
        <f t="shared" si="26"/>
        <v>0.53333333333333321</v>
      </c>
      <c r="Y130" s="73" t="str">
        <f t="shared" si="27"/>
        <v>Sin Presencia</v>
      </c>
      <c r="Z130" s="38">
        <v>645377.01100000006</v>
      </c>
      <c r="AA130" s="40">
        <v>9768026.2024000008</v>
      </c>
      <c r="AB130" s="40"/>
      <c r="AC130" s="40"/>
      <c r="AD130" s="40"/>
      <c r="AE130" s="40"/>
      <c r="AF130" s="75" t="s">
        <v>1734</v>
      </c>
    </row>
    <row r="131" spans="1:32" s="43" customFormat="1" ht="38.25" x14ac:dyDescent="0.2">
      <c r="A131" s="66">
        <v>5</v>
      </c>
      <c r="B131" s="66">
        <v>9</v>
      </c>
      <c r="C131" s="66" t="s">
        <v>119</v>
      </c>
      <c r="D131" s="67">
        <v>922</v>
      </c>
      <c r="E131" s="66" t="s">
        <v>135</v>
      </c>
      <c r="F131" s="24">
        <v>7343</v>
      </c>
      <c r="G131" s="24" t="str">
        <f t="shared" si="19"/>
        <v>2</v>
      </c>
      <c r="H131" s="25">
        <f t="shared" si="28"/>
        <v>0.19999999999999998</v>
      </c>
      <c r="I131" s="26">
        <v>1</v>
      </c>
      <c r="J131" s="27" t="str">
        <f t="shared" si="20"/>
        <v>1</v>
      </c>
      <c r="K131" s="28">
        <f t="shared" si="29"/>
        <v>9.9999999999999992E-2</v>
      </c>
      <c r="L131" s="29">
        <v>15</v>
      </c>
      <c r="M131" s="30" t="str">
        <f t="shared" si="21"/>
        <v>2</v>
      </c>
      <c r="N131" s="31">
        <f t="shared" si="22"/>
        <v>9.9999999999999992E-2</v>
      </c>
      <c r="O131" s="32">
        <v>2</v>
      </c>
      <c r="P131" s="33" t="str">
        <f t="shared" si="23"/>
        <v>2</v>
      </c>
      <c r="Q131" s="34">
        <f t="shared" si="30"/>
        <v>9.9999999999999992E-2</v>
      </c>
      <c r="R131" s="35">
        <f>+VLOOKUP(E131,'[1]% DESCOMP_MATRICULA'!$B$4:$D$101,2,FALSE)</f>
        <v>28</v>
      </c>
      <c r="S131" s="35" t="str">
        <f t="shared" si="24"/>
        <v>3</v>
      </c>
      <c r="T131" s="36">
        <f t="shared" si="31"/>
        <v>0.08</v>
      </c>
      <c r="U131" s="35">
        <f>+VLOOKUP(E131,'[1]% DESCOMP_MATRICULA'!$B$4:$D$101,3,FALSE)</f>
        <v>0</v>
      </c>
      <c r="V131" s="35" t="str">
        <f t="shared" si="25"/>
        <v>1</v>
      </c>
      <c r="W131" s="36">
        <f t="shared" si="32"/>
        <v>6.6666666666666671E-3</v>
      </c>
      <c r="X131" s="37">
        <f t="shared" si="26"/>
        <v>0.58666666666666656</v>
      </c>
      <c r="Y131" s="73" t="str">
        <f t="shared" si="27"/>
        <v>Sin Presencia</v>
      </c>
      <c r="Z131" s="38">
        <v>567827.94900000002</v>
      </c>
      <c r="AA131" s="40">
        <v>9708562.5011999998</v>
      </c>
      <c r="AB131" s="40"/>
      <c r="AC131" s="40"/>
      <c r="AD131" s="40" t="s">
        <v>117</v>
      </c>
      <c r="AE131" s="40" t="s">
        <v>118</v>
      </c>
      <c r="AF131" s="75" t="s">
        <v>1767</v>
      </c>
    </row>
    <row r="132" spans="1:32" s="43" customFormat="1" ht="38.25" x14ac:dyDescent="0.2">
      <c r="A132" s="66">
        <v>5</v>
      </c>
      <c r="B132" s="66">
        <v>12</v>
      </c>
      <c r="C132" s="66" t="s">
        <v>120</v>
      </c>
      <c r="D132" s="66">
        <v>1201</v>
      </c>
      <c r="E132" s="66" t="s">
        <v>310</v>
      </c>
      <c r="F132" s="24">
        <v>61323</v>
      </c>
      <c r="G132" s="24" t="str">
        <f t="shared" si="19"/>
        <v>3</v>
      </c>
      <c r="H132" s="25">
        <f t="shared" si="28"/>
        <v>0.3</v>
      </c>
      <c r="I132" s="26">
        <v>0</v>
      </c>
      <c r="J132" s="27" t="str">
        <f t="shared" si="20"/>
        <v>1</v>
      </c>
      <c r="K132" s="28">
        <f t="shared" si="29"/>
        <v>9.9999999999999992E-2</v>
      </c>
      <c r="L132" s="29">
        <v>0</v>
      </c>
      <c r="M132" s="30" t="str">
        <f t="shared" si="21"/>
        <v>1</v>
      </c>
      <c r="N132" s="31">
        <f t="shared" si="22"/>
        <v>4.9999999999999996E-2</v>
      </c>
      <c r="O132" s="32">
        <v>0</v>
      </c>
      <c r="P132" s="33" t="str">
        <f t="shared" si="23"/>
        <v>1</v>
      </c>
      <c r="Q132" s="34">
        <f t="shared" si="30"/>
        <v>4.9999999999999996E-2</v>
      </c>
      <c r="R132" s="35">
        <v>0</v>
      </c>
      <c r="S132" s="35" t="str">
        <f t="shared" si="24"/>
        <v>1</v>
      </c>
      <c r="T132" s="36">
        <f t="shared" si="31"/>
        <v>2.6666666666666668E-2</v>
      </c>
      <c r="U132" s="35">
        <v>0</v>
      </c>
      <c r="V132" s="35" t="str">
        <f t="shared" si="25"/>
        <v>1</v>
      </c>
      <c r="W132" s="36">
        <f t="shared" si="32"/>
        <v>6.6666666666666671E-3</v>
      </c>
      <c r="X132" s="37">
        <f t="shared" si="26"/>
        <v>0.53333333333333321</v>
      </c>
      <c r="Y132" s="73" t="str">
        <f t="shared" si="27"/>
        <v>Sin Presencia</v>
      </c>
      <c r="Z132" s="38">
        <v>664014.92870000005</v>
      </c>
      <c r="AA132" s="40">
        <v>9800822.7498000003</v>
      </c>
      <c r="AB132" s="40"/>
      <c r="AC132" s="40"/>
      <c r="AD132" s="40"/>
      <c r="AE132" s="40"/>
      <c r="AF132" s="75" t="s">
        <v>1738</v>
      </c>
    </row>
    <row r="133" spans="1:32" s="43" customFormat="1" ht="38.25" x14ac:dyDescent="0.2">
      <c r="A133" s="66">
        <v>5</v>
      </c>
      <c r="B133" s="66">
        <v>12</v>
      </c>
      <c r="C133" s="66" t="s">
        <v>120</v>
      </c>
      <c r="D133" s="66">
        <v>1201</v>
      </c>
      <c r="E133" s="66" t="s">
        <v>312</v>
      </c>
      <c r="F133" s="24">
        <v>7281</v>
      </c>
      <c r="G133" s="24" t="str">
        <f t="shared" si="19"/>
        <v>2</v>
      </c>
      <c r="H133" s="25">
        <f t="shared" si="28"/>
        <v>0.19999999999999998</v>
      </c>
      <c r="I133" s="26">
        <v>0</v>
      </c>
      <c r="J133" s="27" t="str">
        <f t="shared" si="20"/>
        <v>1</v>
      </c>
      <c r="K133" s="28">
        <f t="shared" si="29"/>
        <v>9.9999999999999992E-2</v>
      </c>
      <c r="L133" s="29">
        <v>0</v>
      </c>
      <c r="M133" s="30" t="str">
        <f t="shared" si="21"/>
        <v>1</v>
      </c>
      <c r="N133" s="31">
        <f t="shared" si="22"/>
        <v>4.9999999999999996E-2</v>
      </c>
      <c r="O133" s="32">
        <v>0</v>
      </c>
      <c r="P133" s="33" t="str">
        <f t="shared" si="23"/>
        <v>1</v>
      </c>
      <c r="Q133" s="34">
        <f t="shared" si="30"/>
        <v>4.9999999999999996E-2</v>
      </c>
      <c r="R133" s="35">
        <v>0</v>
      </c>
      <c r="S133" s="35" t="str">
        <f t="shared" si="24"/>
        <v>1</v>
      </c>
      <c r="T133" s="36">
        <f t="shared" si="31"/>
        <v>2.6666666666666668E-2</v>
      </c>
      <c r="U133" s="35">
        <v>0</v>
      </c>
      <c r="V133" s="35" t="str">
        <f t="shared" si="25"/>
        <v>1</v>
      </c>
      <c r="W133" s="36">
        <f t="shared" si="32"/>
        <v>6.6666666666666671E-3</v>
      </c>
      <c r="X133" s="37">
        <f t="shared" si="26"/>
        <v>0.43333333333333329</v>
      </c>
      <c r="Y133" s="73" t="str">
        <f t="shared" si="27"/>
        <v>Sin Presencia</v>
      </c>
      <c r="Z133" s="38">
        <v>690501.9</v>
      </c>
      <c r="AA133" s="40">
        <v>9801917.0199999996</v>
      </c>
      <c r="AB133" s="40"/>
      <c r="AC133" s="40"/>
      <c r="AD133" s="40"/>
      <c r="AE133" s="40"/>
      <c r="AF133" s="75" t="s">
        <v>1734</v>
      </c>
    </row>
    <row r="134" spans="1:32" s="43" customFormat="1" ht="38.25" x14ac:dyDescent="0.2">
      <c r="A134" s="66">
        <v>5</v>
      </c>
      <c r="B134" s="66">
        <v>12</v>
      </c>
      <c r="C134" s="66" t="s">
        <v>120</v>
      </c>
      <c r="D134" s="66">
        <v>1201</v>
      </c>
      <c r="E134" s="66" t="s">
        <v>311</v>
      </c>
      <c r="F134" s="24">
        <v>28277</v>
      </c>
      <c r="G134" s="24" t="str">
        <f t="shared" si="19"/>
        <v>3</v>
      </c>
      <c r="H134" s="25">
        <f t="shared" si="28"/>
        <v>0.3</v>
      </c>
      <c r="I134" s="26">
        <v>0</v>
      </c>
      <c r="J134" s="27" t="str">
        <f t="shared" si="20"/>
        <v>1</v>
      </c>
      <c r="K134" s="28">
        <f t="shared" si="29"/>
        <v>9.9999999999999992E-2</v>
      </c>
      <c r="L134" s="29">
        <v>0</v>
      </c>
      <c r="M134" s="30" t="str">
        <f t="shared" si="21"/>
        <v>1</v>
      </c>
      <c r="N134" s="31">
        <f t="shared" si="22"/>
        <v>4.9999999999999996E-2</v>
      </c>
      <c r="O134" s="32">
        <v>0</v>
      </c>
      <c r="P134" s="33" t="str">
        <f t="shared" si="23"/>
        <v>1</v>
      </c>
      <c r="Q134" s="34">
        <f t="shared" si="30"/>
        <v>4.9999999999999996E-2</v>
      </c>
      <c r="R134" s="35">
        <v>0</v>
      </c>
      <c r="S134" s="35" t="str">
        <f t="shared" si="24"/>
        <v>1</v>
      </c>
      <c r="T134" s="36">
        <f t="shared" si="31"/>
        <v>2.6666666666666668E-2</v>
      </c>
      <c r="U134" s="35">
        <v>0</v>
      </c>
      <c r="V134" s="35" t="str">
        <f t="shared" si="25"/>
        <v>1</v>
      </c>
      <c r="W134" s="36">
        <f t="shared" si="32"/>
        <v>6.6666666666666671E-3</v>
      </c>
      <c r="X134" s="37">
        <f t="shared" si="26"/>
        <v>0.53333333333333321</v>
      </c>
      <c r="Y134" s="73" t="str">
        <f t="shared" si="27"/>
        <v>Sin Presencia</v>
      </c>
      <c r="Z134" s="38">
        <v>646943.93999999994</v>
      </c>
      <c r="AA134" s="40">
        <v>9802672.8499999996</v>
      </c>
      <c r="AB134" s="40"/>
      <c r="AC134" s="40"/>
      <c r="AD134" s="40"/>
      <c r="AE134" s="40"/>
      <c r="AF134" s="75" t="s">
        <v>1734</v>
      </c>
    </row>
    <row r="135" spans="1:32" s="43" customFormat="1" ht="38.25" x14ac:dyDescent="0.2">
      <c r="A135" s="66">
        <v>5</v>
      </c>
      <c r="B135" s="66">
        <v>12</v>
      </c>
      <c r="C135" s="66" t="s">
        <v>120</v>
      </c>
      <c r="D135" s="66">
        <v>1202</v>
      </c>
      <c r="E135" s="66" t="s">
        <v>313</v>
      </c>
      <c r="F135" s="24">
        <v>21646</v>
      </c>
      <c r="G135" s="24" t="str">
        <f t="shared" ref="G135:G198" si="43">IF(F135&gt;$F$236,"3",IF(F135&gt;$F$235,"2",IF(F135&gt;=$F$234,"1",0)))</f>
        <v>3</v>
      </c>
      <c r="H135" s="25">
        <f t="shared" ref="H135:H198" si="44">+($F$5/3)*G135</f>
        <v>0.3</v>
      </c>
      <c r="I135" s="26">
        <v>0</v>
      </c>
      <c r="J135" s="27" t="str">
        <f t="shared" ref="J135:J198" si="45">IF(I135&gt;$I$236,"3",IF(I135&gt;$I$235,"2",IF(I135&gt;=$I$234,"1",0)))</f>
        <v>1</v>
      </c>
      <c r="K135" s="28">
        <f t="shared" ref="K135:K198" si="46">($I$5/3)*J135</f>
        <v>9.9999999999999992E-2</v>
      </c>
      <c r="L135" s="29">
        <v>0</v>
      </c>
      <c r="M135" s="30" t="str">
        <f t="shared" ref="M135:M198" si="47">IF(L135&gt;$L$236,"3",IF(L135&gt;$L$235,"2",IF(L135&gt;=$L$234,"1",0)))</f>
        <v>1</v>
      </c>
      <c r="N135" s="31">
        <f t="shared" ref="N135:N198" si="48">+($L$5/3)*M135</f>
        <v>4.9999999999999996E-2</v>
      </c>
      <c r="O135" s="32">
        <v>0</v>
      </c>
      <c r="P135" s="33" t="str">
        <f t="shared" ref="P135:P198" si="49">IF(O135&gt;$O$236,"3",IF(O135&gt;$O$235,"2",IF(O135&gt;=$O$234,"1",0)))</f>
        <v>1</v>
      </c>
      <c r="Q135" s="34">
        <f t="shared" ref="Q135:Q198" si="50">+($O$5/3)*P135</f>
        <v>4.9999999999999996E-2</v>
      </c>
      <c r="R135" s="35">
        <v>0</v>
      </c>
      <c r="S135" s="35" t="str">
        <f t="shared" ref="S135:S198" si="51">IF(R135&gt;$R$236,"3",IF(R135&gt;$R$235,"2",IF(R135&gt;=$R$234,"1",0)))</f>
        <v>1</v>
      </c>
      <c r="T135" s="36">
        <f t="shared" ref="T135:T198" si="52">+($R$5/3)*S135</f>
        <v>2.6666666666666668E-2</v>
      </c>
      <c r="U135" s="35">
        <v>0</v>
      </c>
      <c r="V135" s="35" t="str">
        <f t="shared" ref="V135:V198" si="53">IF(U135&gt;$U$236,"3",IF(U135&gt;$U$235,"2",IF(U135&gt;=$U$234,"1",0)))</f>
        <v>1</v>
      </c>
      <c r="W135" s="36">
        <f t="shared" ref="W135:W198" si="54">+($U$5/3)*V135</f>
        <v>6.6666666666666671E-3</v>
      </c>
      <c r="X135" s="37">
        <f t="shared" ref="X135:X198" si="55">K135+H135+W135+N135+Q135+T135</f>
        <v>0.53333333333333321</v>
      </c>
      <c r="Y135" s="73" t="str">
        <f t="shared" si="27"/>
        <v>Sin Presencia</v>
      </c>
      <c r="Z135" s="38">
        <v>663148.66</v>
      </c>
      <c r="AA135" s="40">
        <v>9828431.2899999991</v>
      </c>
      <c r="AB135" s="40"/>
      <c r="AC135" s="40"/>
      <c r="AD135" s="40"/>
      <c r="AE135" s="40"/>
      <c r="AF135" s="75" t="s">
        <v>1734</v>
      </c>
    </row>
    <row r="136" spans="1:32" s="43" customFormat="1" ht="38.25" x14ac:dyDescent="0.2">
      <c r="A136" s="66">
        <v>5</v>
      </c>
      <c r="B136" s="66">
        <v>12</v>
      </c>
      <c r="C136" s="66" t="s">
        <v>120</v>
      </c>
      <c r="D136" s="66">
        <v>1202</v>
      </c>
      <c r="E136" s="66" t="s">
        <v>121</v>
      </c>
      <c r="F136" s="24">
        <v>17918</v>
      </c>
      <c r="G136" s="24" t="str">
        <f t="shared" si="43"/>
        <v>3</v>
      </c>
      <c r="H136" s="25">
        <f>+($F$5/3)*G136</f>
        <v>0.3</v>
      </c>
      <c r="I136" s="26">
        <v>0</v>
      </c>
      <c r="J136" s="27" t="str">
        <f t="shared" si="45"/>
        <v>1</v>
      </c>
      <c r="K136" s="28">
        <f>($I$5/3)*J136</f>
        <v>9.9999999999999992E-2</v>
      </c>
      <c r="L136" s="29">
        <v>0</v>
      </c>
      <c r="M136" s="30" t="str">
        <f t="shared" si="47"/>
        <v>1</v>
      </c>
      <c r="N136" s="31">
        <f t="shared" si="48"/>
        <v>4.9999999999999996E-2</v>
      </c>
      <c r="O136" s="32">
        <v>0</v>
      </c>
      <c r="P136" s="33" t="str">
        <f t="shared" si="49"/>
        <v>1</v>
      </c>
      <c r="Q136" s="34">
        <f>+($O$5/3)*P136</f>
        <v>4.9999999999999996E-2</v>
      </c>
      <c r="R136" s="35">
        <v>0</v>
      </c>
      <c r="S136" s="35" t="str">
        <f t="shared" si="51"/>
        <v>1</v>
      </c>
      <c r="T136" s="36">
        <f>+($R$5/3)*S136</f>
        <v>2.6666666666666668E-2</v>
      </c>
      <c r="U136" s="35">
        <v>0</v>
      </c>
      <c r="V136" s="35" t="str">
        <f t="shared" si="53"/>
        <v>1</v>
      </c>
      <c r="W136" s="36">
        <f>+($U$5/3)*V136</f>
        <v>6.6666666666666671E-3</v>
      </c>
      <c r="X136" s="37">
        <f t="shared" si="55"/>
        <v>0.53333333333333321</v>
      </c>
      <c r="Y136" s="73" t="str">
        <f t="shared" ref="Y136:Y199" si="56">IF(X136&gt;=0.75,"Distrito",IF(X136&gt;=0.6,"Oficina Tecnica",IF(X136&gt;=0,"Sin Presencia",0)))</f>
        <v>Sin Presencia</v>
      </c>
      <c r="Z136" s="38">
        <v>698961.26789999998</v>
      </c>
      <c r="AA136" s="40">
        <v>9601710.8669000007</v>
      </c>
      <c r="AB136" s="40"/>
      <c r="AC136" s="40"/>
      <c r="AD136" s="40"/>
      <c r="AE136" s="40"/>
      <c r="AF136" s="75" t="s">
        <v>1734</v>
      </c>
    </row>
    <row r="137" spans="1:32" s="43" customFormat="1" ht="25.5" x14ac:dyDescent="0.2">
      <c r="A137" s="66">
        <v>5</v>
      </c>
      <c r="B137" s="66">
        <v>12</v>
      </c>
      <c r="C137" s="66" t="s">
        <v>120</v>
      </c>
      <c r="D137" s="66">
        <v>1203</v>
      </c>
      <c r="E137" s="66" t="s">
        <v>137</v>
      </c>
      <c r="F137" s="24">
        <v>43363</v>
      </c>
      <c r="G137" s="24" t="str">
        <f t="shared" si="43"/>
        <v>3</v>
      </c>
      <c r="H137" s="25">
        <f t="shared" si="44"/>
        <v>0.3</v>
      </c>
      <c r="I137" s="26">
        <v>1</v>
      </c>
      <c r="J137" s="27" t="str">
        <f t="shared" si="45"/>
        <v>1</v>
      </c>
      <c r="K137" s="28">
        <f t="shared" si="46"/>
        <v>9.9999999999999992E-2</v>
      </c>
      <c r="L137" s="29">
        <v>215</v>
      </c>
      <c r="M137" s="30" t="str">
        <f t="shared" si="47"/>
        <v>2</v>
      </c>
      <c r="N137" s="31">
        <f t="shared" si="48"/>
        <v>9.9999999999999992E-2</v>
      </c>
      <c r="O137" s="32">
        <v>9</v>
      </c>
      <c r="P137" s="33" t="str">
        <f t="shared" si="49"/>
        <v>2</v>
      </c>
      <c r="Q137" s="34">
        <f t="shared" si="50"/>
        <v>9.9999999999999992E-2</v>
      </c>
      <c r="R137" s="35">
        <f>+VLOOKUP(E137,'[1]% DESCOMP_MATRICULA'!$B$4:$D$101,2,FALSE)</f>
        <v>16</v>
      </c>
      <c r="S137" s="35" t="str">
        <f t="shared" si="51"/>
        <v>3</v>
      </c>
      <c r="T137" s="36">
        <f t="shared" si="52"/>
        <v>0.08</v>
      </c>
      <c r="U137" s="35">
        <f>+VLOOKUP(E137,'[1]% DESCOMP_MATRICULA'!$B$4:$D$101,3,FALSE)</f>
        <v>1</v>
      </c>
      <c r="V137" s="35" t="str">
        <f t="shared" si="53"/>
        <v>1</v>
      </c>
      <c r="W137" s="36">
        <f t="shared" si="54"/>
        <v>6.6666666666666671E-3</v>
      </c>
      <c r="X137" s="37">
        <f t="shared" si="55"/>
        <v>0.68666666666666654</v>
      </c>
      <c r="Y137" s="73" t="str">
        <f t="shared" si="56"/>
        <v>Oficina Tecnica</v>
      </c>
      <c r="Z137" s="38">
        <v>670512.44999999995</v>
      </c>
      <c r="AA137" s="40">
        <v>9886135.9000000004</v>
      </c>
      <c r="AB137" s="40"/>
      <c r="AC137" s="40"/>
      <c r="AD137" s="40" t="s">
        <v>117</v>
      </c>
      <c r="AE137" s="40" t="s">
        <v>118</v>
      </c>
      <c r="AF137" s="74" t="s">
        <v>1674</v>
      </c>
    </row>
    <row r="138" spans="1:32" s="43" customFormat="1" ht="38.25" x14ac:dyDescent="0.2">
      <c r="A138" s="66">
        <v>5</v>
      </c>
      <c r="B138" s="66">
        <v>12</v>
      </c>
      <c r="C138" s="66" t="s">
        <v>120</v>
      </c>
      <c r="D138" s="66">
        <v>1203</v>
      </c>
      <c r="E138" s="66" t="s">
        <v>317</v>
      </c>
      <c r="F138" s="24">
        <v>29179</v>
      </c>
      <c r="G138" s="24" t="str">
        <f t="shared" si="43"/>
        <v>3</v>
      </c>
      <c r="H138" s="25">
        <f>+($F$5/3)*G138</f>
        <v>0.3</v>
      </c>
      <c r="I138" s="26">
        <v>0</v>
      </c>
      <c r="J138" s="27" t="str">
        <f t="shared" si="45"/>
        <v>1</v>
      </c>
      <c r="K138" s="28">
        <f>($I$5/3)*J138</f>
        <v>9.9999999999999992E-2</v>
      </c>
      <c r="L138" s="29">
        <v>0</v>
      </c>
      <c r="M138" s="30" t="str">
        <f t="shared" si="47"/>
        <v>1</v>
      </c>
      <c r="N138" s="31">
        <f t="shared" si="48"/>
        <v>4.9999999999999996E-2</v>
      </c>
      <c r="O138" s="32">
        <v>0</v>
      </c>
      <c r="P138" s="33" t="str">
        <f t="shared" si="49"/>
        <v>1</v>
      </c>
      <c r="Q138" s="34">
        <f>+($O$5/3)*P138</f>
        <v>4.9999999999999996E-2</v>
      </c>
      <c r="R138" s="35">
        <v>0</v>
      </c>
      <c r="S138" s="35" t="str">
        <f t="shared" si="51"/>
        <v>1</v>
      </c>
      <c r="T138" s="36">
        <f>+($R$5/3)*S138</f>
        <v>2.6666666666666668E-2</v>
      </c>
      <c r="U138" s="35">
        <v>0</v>
      </c>
      <c r="V138" s="35" t="str">
        <f t="shared" si="53"/>
        <v>1</v>
      </c>
      <c r="W138" s="36">
        <f>+($U$5/3)*V138</f>
        <v>6.6666666666666671E-3</v>
      </c>
      <c r="X138" s="37">
        <f t="shared" si="55"/>
        <v>0.53333333333333321</v>
      </c>
      <c r="Y138" s="73" t="str">
        <f t="shared" si="56"/>
        <v>Sin Presencia</v>
      </c>
      <c r="Z138" s="38">
        <v>666288.43999999994</v>
      </c>
      <c r="AA138" s="40">
        <v>9868636.9700000007</v>
      </c>
      <c r="AB138" s="40"/>
      <c r="AC138" s="40"/>
      <c r="AD138" s="40"/>
      <c r="AE138" s="40"/>
      <c r="AF138" s="75" t="s">
        <v>1734</v>
      </c>
    </row>
    <row r="139" spans="1:32" s="43" customFormat="1" ht="25.5" x14ac:dyDescent="0.2">
      <c r="A139" s="66">
        <v>5</v>
      </c>
      <c r="B139" s="66">
        <v>12</v>
      </c>
      <c r="C139" s="66" t="s">
        <v>120</v>
      </c>
      <c r="D139" s="66">
        <v>1204</v>
      </c>
      <c r="E139" s="66" t="s">
        <v>140</v>
      </c>
      <c r="F139" s="24">
        <v>27037</v>
      </c>
      <c r="G139" s="24" t="str">
        <f t="shared" si="43"/>
        <v>3</v>
      </c>
      <c r="H139" s="25">
        <f t="shared" si="44"/>
        <v>0.3</v>
      </c>
      <c r="I139" s="26">
        <v>1</v>
      </c>
      <c r="J139" s="27" t="str">
        <f t="shared" si="45"/>
        <v>1</v>
      </c>
      <c r="K139" s="28">
        <f t="shared" si="46"/>
        <v>9.9999999999999992E-2</v>
      </c>
      <c r="L139" s="29">
        <v>6</v>
      </c>
      <c r="M139" s="30" t="str">
        <f t="shared" si="47"/>
        <v>2</v>
      </c>
      <c r="N139" s="31">
        <f t="shared" si="48"/>
        <v>9.9999999999999992E-2</v>
      </c>
      <c r="O139" s="32">
        <v>5</v>
      </c>
      <c r="P139" s="33" t="str">
        <f t="shared" si="49"/>
        <v>2</v>
      </c>
      <c r="Q139" s="34">
        <f t="shared" si="50"/>
        <v>9.9999999999999992E-2</v>
      </c>
      <c r="R139" s="35">
        <f>+VLOOKUP(E139,'[1]% DESCOMP_MATRICULA'!$B$4:$D$101,2,FALSE)</f>
        <v>0</v>
      </c>
      <c r="S139" s="35" t="str">
        <f t="shared" si="51"/>
        <v>1</v>
      </c>
      <c r="T139" s="36">
        <f t="shared" si="52"/>
        <v>2.6666666666666668E-2</v>
      </c>
      <c r="U139" s="35">
        <f>+VLOOKUP(E139,'[1]% DESCOMP_MATRICULA'!$B$4:$D$101,3,FALSE)</f>
        <v>0</v>
      </c>
      <c r="V139" s="35" t="str">
        <f t="shared" si="53"/>
        <v>1</v>
      </c>
      <c r="W139" s="36">
        <f t="shared" si="54"/>
        <v>6.6666666666666671E-3</v>
      </c>
      <c r="X139" s="37">
        <f t="shared" si="55"/>
        <v>0.63333333333333319</v>
      </c>
      <c r="Y139" s="73" t="str">
        <f t="shared" si="56"/>
        <v>Oficina Tecnica</v>
      </c>
      <c r="Z139" s="38">
        <v>671078.55779999995</v>
      </c>
      <c r="AA139" s="40">
        <v>9840347.4454999994</v>
      </c>
      <c r="AB139" s="40"/>
      <c r="AC139" s="40"/>
      <c r="AD139" s="40" t="s">
        <v>117</v>
      </c>
      <c r="AE139" s="40" t="s">
        <v>118</v>
      </c>
      <c r="AF139" s="74" t="s">
        <v>1674</v>
      </c>
    </row>
    <row r="140" spans="1:32" s="43" customFormat="1" ht="38.25" x14ac:dyDescent="0.2">
      <c r="A140" s="66">
        <v>5</v>
      </c>
      <c r="B140" s="66">
        <v>12</v>
      </c>
      <c r="C140" s="66" t="s">
        <v>120</v>
      </c>
      <c r="D140" s="66">
        <v>1204</v>
      </c>
      <c r="E140" s="66" t="s">
        <v>318</v>
      </c>
      <c r="F140" s="24">
        <v>4236</v>
      </c>
      <c r="G140" s="24" t="str">
        <f t="shared" si="43"/>
        <v>2</v>
      </c>
      <c r="H140" s="25">
        <f>+($F$5/3)*G140</f>
        <v>0.19999999999999998</v>
      </c>
      <c r="I140" s="26">
        <v>0</v>
      </c>
      <c r="J140" s="27" t="str">
        <f t="shared" si="45"/>
        <v>1</v>
      </c>
      <c r="K140" s="28">
        <f>($I$5/3)*J140</f>
        <v>9.9999999999999992E-2</v>
      </c>
      <c r="L140" s="29">
        <v>0</v>
      </c>
      <c r="M140" s="30" t="str">
        <f t="shared" si="47"/>
        <v>1</v>
      </c>
      <c r="N140" s="31">
        <f t="shared" si="48"/>
        <v>4.9999999999999996E-2</v>
      </c>
      <c r="O140" s="32">
        <v>0</v>
      </c>
      <c r="P140" s="33" t="str">
        <f t="shared" si="49"/>
        <v>1</v>
      </c>
      <c r="Q140" s="34">
        <f>+($O$5/3)*P140</f>
        <v>4.9999999999999996E-2</v>
      </c>
      <c r="R140" s="35">
        <v>0</v>
      </c>
      <c r="S140" s="35" t="str">
        <f t="shared" si="51"/>
        <v>1</v>
      </c>
      <c r="T140" s="36">
        <f>+($R$5/3)*S140</f>
        <v>2.6666666666666668E-2</v>
      </c>
      <c r="U140" s="35">
        <v>0</v>
      </c>
      <c r="V140" s="35" t="str">
        <f t="shared" si="53"/>
        <v>1</v>
      </c>
      <c r="W140" s="36">
        <f>+($U$5/3)*V140</f>
        <v>6.6666666666666671E-3</v>
      </c>
      <c r="X140" s="37">
        <f t="shared" si="55"/>
        <v>0.43333333333333329</v>
      </c>
      <c r="Y140" s="73" t="str">
        <f t="shared" si="56"/>
        <v>Sin Presencia</v>
      </c>
      <c r="Z140" s="38">
        <v>687882.07</v>
      </c>
      <c r="AA140" s="40">
        <v>9866625.9299999997</v>
      </c>
      <c r="AB140" s="40"/>
      <c r="AC140" s="40"/>
      <c r="AD140" s="40"/>
      <c r="AE140" s="40"/>
      <c r="AF140" s="75" t="s">
        <v>1734</v>
      </c>
    </row>
    <row r="141" spans="1:32" s="43" customFormat="1" ht="38.25" x14ac:dyDescent="0.2">
      <c r="A141" s="66">
        <v>5</v>
      </c>
      <c r="B141" s="66">
        <v>12</v>
      </c>
      <c r="C141" s="66" t="s">
        <v>120</v>
      </c>
      <c r="D141" s="66">
        <v>1205</v>
      </c>
      <c r="E141" s="66" t="s">
        <v>122</v>
      </c>
      <c r="F141" s="24">
        <v>37776</v>
      </c>
      <c r="G141" s="24" t="str">
        <f t="shared" si="43"/>
        <v>3</v>
      </c>
      <c r="H141" s="25">
        <f t="shared" si="44"/>
        <v>0.3</v>
      </c>
      <c r="I141" s="26">
        <v>0</v>
      </c>
      <c r="J141" s="27" t="str">
        <f t="shared" si="45"/>
        <v>1</v>
      </c>
      <c r="K141" s="28">
        <f t="shared" si="46"/>
        <v>9.9999999999999992E-2</v>
      </c>
      <c r="L141" s="29">
        <v>0</v>
      </c>
      <c r="M141" s="30" t="str">
        <f t="shared" si="47"/>
        <v>1</v>
      </c>
      <c r="N141" s="31">
        <f t="shared" si="48"/>
        <v>4.9999999999999996E-2</v>
      </c>
      <c r="O141" s="32">
        <v>0</v>
      </c>
      <c r="P141" s="33" t="str">
        <f t="shared" si="49"/>
        <v>1</v>
      </c>
      <c r="Q141" s="34">
        <f t="shared" si="50"/>
        <v>4.9999999999999996E-2</v>
      </c>
      <c r="R141" s="35">
        <v>0</v>
      </c>
      <c r="S141" s="35" t="str">
        <f t="shared" si="51"/>
        <v>1</v>
      </c>
      <c r="T141" s="36">
        <f t="shared" si="52"/>
        <v>2.6666666666666668E-2</v>
      </c>
      <c r="U141" s="35">
        <v>0</v>
      </c>
      <c r="V141" s="35" t="str">
        <f t="shared" si="53"/>
        <v>1</v>
      </c>
      <c r="W141" s="36">
        <f t="shared" si="54"/>
        <v>6.6666666666666671E-3</v>
      </c>
      <c r="X141" s="37">
        <f t="shared" si="55"/>
        <v>0.53333333333333321</v>
      </c>
      <c r="Y141" s="73" t="str">
        <f t="shared" si="56"/>
        <v>Sin Presencia</v>
      </c>
      <c r="Z141" s="38">
        <v>638840.29550000001</v>
      </c>
      <c r="AA141" s="40">
        <v>9827585.7232000008</v>
      </c>
      <c r="AB141" s="40"/>
      <c r="AC141" s="40"/>
      <c r="AD141" s="40"/>
      <c r="AE141" s="40"/>
      <c r="AF141" s="75" t="s">
        <v>1734</v>
      </c>
    </row>
    <row r="142" spans="1:32" s="43" customFormat="1" ht="38.25" x14ac:dyDescent="0.2">
      <c r="A142" s="66">
        <v>5</v>
      </c>
      <c r="B142" s="66">
        <v>12</v>
      </c>
      <c r="C142" s="66" t="s">
        <v>120</v>
      </c>
      <c r="D142" s="66">
        <v>1205</v>
      </c>
      <c r="E142" s="66" t="s">
        <v>314</v>
      </c>
      <c r="F142" s="24">
        <v>16583</v>
      </c>
      <c r="G142" s="24" t="str">
        <f t="shared" si="43"/>
        <v>3</v>
      </c>
      <c r="H142" s="25">
        <f t="shared" si="44"/>
        <v>0.3</v>
      </c>
      <c r="I142" s="26">
        <v>0</v>
      </c>
      <c r="J142" s="27" t="str">
        <f t="shared" si="45"/>
        <v>1</v>
      </c>
      <c r="K142" s="28">
        <f t="shared" si="46"/>
        <v>9.9999999999999992E-2</v>
      </c>
      <c r="L142" s="29">
        <v>0</v>
      </c>
      <c r="M142" s="30" t="str">
        <f t="shared" si="47"/>
        <v>1</v>
      </c>
      <c r="N142" s="31">
        <f t="shared" si="48"/>
        <v>4.9999999999999996E-2</v>
      </c>
      <c r="O142" s="32">
        <v>0</v>
      </c>
      <c r="P142" s="33" t="str">
        <f t="shared" si="49"/>
        <v>1</v>
      </c>
      <c r="Q142" s="34">
        <f t="shared" si="50"/>
        <v>4.9999999999999996E-2</v>
      </c>
      <c r="R142" s="35">
        <v>0</v>
      </c>
      <c r="S142" s="35" t="str">
        <f t="shared" si="51"/>
        <v>1</v>
      </c>
      <c r="T142" s="36">
        <f t="shared" si="52"/>
        <v>2.6666666666666668E-2</v>
      </c>
      <c r="U142" s="35">
        <v>0</v>
      </c>
      <c r="V142" s="35" t="str">
        <f t="shared" si="53"/>
        <v>1</v>
      </c>
      <c r="W142" s="36">
        <f t="shared" si="54"/>
        <v>6.6666666666666671E-3</v>
      </c>
      <c r="X142" s="37">
        <f t="shared" si="55"/>
        <v>0.53333333333333321</v>
      </c>
      <c r="Y142" s="73" t="str">
        <f t="shared" si="56"/>
        <v>Sin Presencia</v>
      </c>
      <c r="Z142" s="38">
        <v>638384.51</v>
      </c>
      <c r="AA142" s="40">
        <v>9840979.0800000001</v>
      </c>
      <c r="AB142" s="40"/>
      <c r="AC142" s="40"/>
      <c r="AD142" s="40"/>
      <c r="AE142" s="40"/>
      <c r="AF142" s="75" t="s">
        <v>1734</v>
      </c>
    </row>
    <row r="143" spans="1:32" s="43" customFormat="1" ht="38.25" x14ac:dyDescent="0.2">
      <c r="A143" s="66">
        <v>5</v>
      </c>
      <c r="B143" s="66">
        <v>12</v>
      </c>
      <c r="C143" s="66" t="s">
        <v>120</v>
      </c>
      <c r="D143" s="66">
        <v>1206</v>
      </c>
      <c r="E143" s="66" t="s">
        <v>315</v>
      </c>
      <c r="F143" s="24">
        <v>15959</v>
      </c>
      <c r="G143" s="24" t="str">
        <f t="shared" si="43"/>
        <v>3</v>
      </c>
      <c r="H143" s="25">
        <f t="shared" si="44"/>
        <v>0.3</v>
      </c>
      <c r="I143" s="26">
        <v>0</v>
      </c>
      <c r="J143" s="27" t="str">
        <f t="shared" si="45"/>
        <v>1</v>
      </c>
      <c r="K143" s="28">
        <f t="shared" si="46"/>
        <v>9.9999999999999992E-2</v>
      </c>
      <c r="L143" s="29">
        <v>0</v>
      </c>
      <c r="M143" s="30" t="str">
        <f t="shared" si="47"/>
        <v>1</v>
      </c>
      <c r="N143" s="31">
        <f t="shared" si="48"/>
        <v>4.9999999999999996E-2</v>
      </c>
      <c r="O143" s="32">
        <v>0</v>
      </c>
      <c r="P143" s="33" t="str">
        <f t="shared" si="49"/>
        <v>1</v>
      </c>
      <c r="Q143" s="34">
        <f t="shared" si="50"/>
        <v>4.9999999999999996E-2</v>
      </c>
      <c r="R143" s="35">
        <v>0</v>
      </c>
      <c r="S143" s="35" t="str">
        <f t="shared" si="51"/>
        <v>1</v>
      </c>
      <c r="T143" s="36">
        <f t="shared" si="52"/>
        <v>2.6666666666666668E-2</v>
      </c>
      <c r="U143" s="35">
        <v>0</v>
      </c>
      <c r="V143" s="35" t="str">
        <f t="shared" si="53"/>
        <v>1</v>
      </c>
      <c r="W143" s="36">
        <f t="shared" si="54"/>
        <v>6.6666666666666671E-3</v>
      </c>
      <c r="X143" s="37">
        <f t="shared" si="55"/>
        <v>0.53333333333333321</v>
      </c>
      <c r="Y143" s="73" t="str">
        <f t="shared" si="56"/>
        <v>Sin Presencia</v>
      </c>
      <c r="Z143" s="38" t="e">
        <v>#N/A</v>
      </c>
      <c r="AA143" s="40" t="e">
        <v>#N/A</v>
      </c>
      <c r="AB143" s="40"/>
      <c r="AC143" s="40"/>
      <c r="AD143" s="40"/>
      <c r="AE143" s="40"/>
      <c r="AF143" s="75" t="s">
        <v>1734</v>
      </c>
    </row>
    <row r="144" spans="1:32" s="43" customFormat="1" ht="38.25" x14ac:dyDescent="0.2">
      <c r="A144" s="66">
        <v>5</v>
      </c>
      <c r="B144" s="66">
        <v>12</v>
      </c>
      <c r="C144" s="66" t="s">
        <v>120</v>
      </c>
      <c r="D144" s="66">
        <v>1206</v>
      </c>
      <c r="E144" s="66" t="s">
        <v>316</v>
      </c>
      <c r="F144" s="24">
        <v>15184</v>
      </c>
      <c r="G144" s="24" t="str">
        <f t="shared" si="43"/>
        <v>3</v>
      </c>
      <c r="H144" s="25">
        <f t="shared" si="44"/>
        <v>0.3</v>
      </c>
      <c r="I144" s="26">
        <v>0</v>
      </c>
      <c r="J144" s="27" t="str">
        <f t="shared" si="45"/>
        <v>1</v>
      </c>
      <c r="K144" s="28">
        <f t="shared" si="46"/>
        <v>9.9999999999999992E-2</v>
      </c>
      <c r="L144" s="29">
        <v>0</v>
      </c>
      <c r="M144" s="30" t="str">
        <f t="shared" si="47"/>
        <v>1</v>
      </c>
      <c r="N144" s="31">
        <f t="shared" si="48"/>
        <v>4.9999999999999996E-2</v>
      </c>
      <c r="O144" s="32">
        <v>0</v>
      </c>
      <c r="P144" s="33" t="str">
        <f t="shared" si="49"/>
        <v>1</v>
      </c>
      <c r="Q144" s="34">
        <f t="shared" si="50"/>
        <v>4.9999999999999996E-2</v>
      </c>
      <c r="R144" s="35">
        <v>0</v>
      </c>
      <c r="S144" s="35" t="str">
        <f t="shared" si="51"/>
        <v>1</v>
      </c>
      <c r="T144" s="36">
        <f t="shared" si="52"/>
        <v>2.6666666666666668E-2</v>
      </c>
      <c r="U144" s="35">
        <v>0</v>
      </c>
      <c r="V144" s="35" t="str">
        <f t="shared" si="53"/>
        <v>1</v>
      </c>
      <c r="W144" s="36">
        <f t="shared" si="54"/>
        <v>6.6666666666666671E-3</v>
      </c>
      <c r="X144" s="37">
        <f t="shared" si="55"/>
        <v>0.53333333333333321</v>
      </c>
      <c r="Y144" s="73" t="str">
        <f t="shared" si="56"/>
        <v>Sin Presencia</v>
      </c>
      <c r="Z144" s="38">
        <v>682632.61</v>
      </c>
      <c r="AA144" s="40">
        <v>9894790.1199999992</v>
      </c>
      <c r="AB144" s="40"/>
      <c r="AC144" s="40"/>
      <c r="AD144" s="40"/>
      <c r="AE144" s="40"/>
      <c r="AF144" s="75" t="s">
        <v>1734</v>
      </c>
    </row>
    <row r="145" spans="1:33" s="43" customFormat="1" ht="38.25" x14ac:dyDescent="0.2">
      <c r="A145" s="66">
        <v>5</v>
      </c>
      <c r="B145" s="66">
        <v>20</v>
      </c>
      <c r="C145" s="66" t="s">
        <v>143</v>
      </c>
      <c r="D145" s="66">
        <v>2001</v>
      </c>
      <c r="E145" s="66" t="s">
        <v>144</v>
      </c>
      <c r="F145" s="24">
        <v>997</v>
      </c>
      <c r="G145" s="24" t="str">
        <f t="shared" si="43"/>
        <v>1</v>
      </c>
      <c r="H145" s="25">
        <f t="shared" si="44"/>
        <v>9.9999999999999992E-2</v>
      </c>
      <c r="I145" s="26">
        <v>0</v>
      </c>
      <c r="J145" s="27" t="str">
        <f t="shared" si="45"/>
        <v>1</v>
      </c>
      <c r="K145" s="28">
        <f t="shared" si="46"/>
        <v>9.9999999999999992E-2</v>
      </c>
      <c r="L145" s="29">
        <v>0</v>
      </c>
      <c r="M145" s="30" t="str">
        <f t="shared" si="47"/>
        <v>1</v>
      </c>
      <c r="N145" s="31">
        <f t="shared" si="48"/>
        <v>4.9999999999999996E-2</v>
      </c>
      <c r="O145" s="32">
        <v>0</v>
      </c>
      <c r="P145" s="33" t="str">
        <f t="shared" si="49"/>
        <v>1</v>
      </c>
      <c r="Q145" s="34">
        <f t="shared" si="50"/>
        <v>4.9999999999999996E-2</v>
      </c>
      <c r="R145" s="35">
        <v>0</v>
      </c>
      <c r="S145" s="35" t="str">
        <f t="shared" si="51"/>
        <v>1</v>
      </c>
      <c r="T145" s="36">
        <f t="shared" si="52"/>
        <v>2.6666666666666668E-2</v>
      </c>
      <c r="U145" s="35">
        <v>0</v>
      </c>
      <c r="V145" s="35" t="str">
        <f t="shared" si="53"/>
        <v>1</v>
      </c>
      <c r="W145" s="36">
        <f t="shared" si="54"/>
        <v>6.6666666666666671E-3</v>
      </c>
      <c r="X145" s="37">
        <f t="shared" si="55"/>
        <v>0.33333333333333331</v>
      </c>
      <c r="Y145" s="73" t="str">
        <f t="shared" si="56"/>
        <v>Sin Presencia</v>
      </c>
      <c r="Z145" s="38" t="e">
        <v>#N/A</v>
      </c>
      <c r="AA145" s="40" t="e">
        <v>#N/A</v>
      </c>
      <c r="AB145" s="40"/>
      <c r="AC145" s="40"/>
      <c r="AD145" s="40"/>
      <c r="AE145" s="40"/>
      <c r="AF145" s="75" t="s">
        <v>1734</v>
      </c>
    </row>
    <row r="146" spans="1:33" s="43" customFormat="1" ht="38.25" x14ac:dyDescent="0.2">
      <c r="A146" s="66">
        <v>5</v>
      </c>
      <c r="B146" s="66">
        <v>20</v>
      </c>
      <c r="C146" s="66" t="s">
        <v>143</v>
      </c>
      <c r="D146" s="66">
        <v>2001</v>
      </c>
      <c r="E146" s="66" t="s">
        <v>320</v>
      </c>
      <c r="F146" s="24">
        <v>2352</v>
      </c>
      <c r="G146" s="24" t="str">
        <f t="shared" si="43"/>
        <v>2</v>
      </c>
      <c r="H146" s="25">
        <f>+($F$5/3)*G146</f>
        <v>0.19999999999999998</v>
      </c>
      <c r="I146" s="26">
        <v>1</v>
      </c>
      <c r="J146" s="27" t="str">
        <f t="shared" si="45"/>
        <v>1</v>
      </c>
      <c r="K146" s="28">
        <f>($I$5/3)*J146</f>
        <v>9.9999999999999992E-2</v>
      </c>
      <c r="L146" s="29">
        <v>43</v>
      </c>
      <c r="M146" s="30" t="str">
        <f t="shared" si="47"/>
        <v>2</v>
      </c>
      <c r="N146" s="31">
        <f t="shared" si="48"/>
        <v>9.9999999999999992E-2</v>
      </c>
      <c r="O146" s="32">
        <v>4</v>
      </c>
      <c r="P146" s="33" t="str">
        <f t="shared" si="49"/>
        <v>2</v>
      </c>
      <c r="Q146" s="34">
        <f>+($O$5/3)*P146</f>
        <v>9.9999999999999992E-2</v>
      </c>
      <c r="R146" s="35">
        <f>+VLOOKUP(E146,'[1]% DESCOMP_MATRICULA'!$B$4:$D$101,2,FALSE)</f>
        <v>0</v>
      </c>
      <c r="S146" s="35" t="str">
        <f t="shared" si="51"/>
        <v>1</v>
      </c>
      <c r="T146" s="36">
        <f>+($R$5/3)*S146</f>
        <v>2.6666666666666668E-2</v>
      </c>
      <c r="U146" s="35">
        <f>+VLOOKUP(E146,'[1]% DESCOMP_MATRICULA'!$B$4:$D$101,3,FALSE)</f>
        <v>0</v>
      </c>
      <c r="V146" s="35" t="str">
        <f t="shared" si="53"/>
        <v>1</v>
      </c>
      <c r="W146" s="36">
        <f>+($U$5/3)*V146</f>
        <v>6.6666666666666671E-3</v>
      </c>
      <c r="X146" s="37">
        <f t="shared" si="55"/>
        <v>0.53333333333333321</v>
      </c>
      <c r="Y146" s="73" t="str">
        <f t="shared" si="56"/>
        <v>Sin Presencia</v>
      </c>
      <c r="Z146" s="38">
        <v>772877.76</v>
      </c>
      <c r="AA146" s="40">
        <v>9603835.1899999995</v>
      </c>
      <c r="AB146" s="40"/>
      <c r="AC146" s="40"/>
      <c r="AD146" s="40" t="s">
        <v>117</v>
      </c>
      <c r="AE146" s="40" t="s">
        <v>118</v>
      </c>
      <c r="AF146" s="75" t="s">
        <v>1768</v>
      </c>
    </row>
    <row r="147" spans="1:33" s="43" customFormat="1" ht="38.25" x14ac:dyDescent="0.2">
      <c r="A147" s="66">
        <v>5</v>
      </c>
      <c r="B147" s="66">
        <v>20</v>
      </c>
      <c r="C147" s="66" t="s">
        <v>143</v>
      </c>
      <c r="D147" s="66">
        <v>2001</v>
      </c>
      <c r="E147" s="66" t="s">
        <v>319</v>
      </c>
      <c r="F147" s="24">
        <v>187</v>
      </c>
      <c r="G147" s="24" t="str">
        <f t="shared" si="43"/>
        <v>1</v>
      </c>
      <c r="H147" s="25">
        <f t="shared" si="44"/>
        <v>9.9999999999999992E-2</v>
      </c>
      <c r="I147" s="26">
        <v>0</v>
      </c>
      <c r="J147" s="27" t="str">
        <f t="shared" si="45"/>
        <v>1</v>
      </c>
      <c r="K147" s="28">
        <f t="shared" si="46"/>
        <v>9.9999999999999992E-2</v>
      </c>
      <c r="L147" s="29">
        <v>0</v>
      </c>
      <c r="M147" s="30" t="str">
        <f t="shared" si="47"/>
        <v>1</v>
      </c>
      <c r="N147" s="31">
        <f t="shared" si="48"/>
        <v>4.9999999999999996E-2</v>
      </c>
      <c r="O147" s="32">
        <v>0</v>
      </c>
      <c r="P147" s="33" t="str">
        <f t="shared" si="49"/>
        <v>1</v>
      </c>
      <c r="Q147" s="34">
        <f t="shared" si="50"/>
        <v>4.9999999999999996E-2</v>
      </c>
      <c r="R147" s="35">
        <v>0</v>
      </c>
      <c r="S147" s="35" t="str">
        <f t="shared" si="51"/>
        <v>1</v>
      </c>
      <c r="T147" s="36">
        <f t="shared" si="52"/>
        <v>2.6666666666666668E-2</v>
      </c>
      <c r="U147" s="35">
        <v>0</v>
      </c>
      <c r="V147" s="35" t="str">
        <f t="shared" si="53"/>
        <v>1</v>
      </c>
      <c r="W147" s="36">
        <f t="shared" si="54"/>
        <v>6.6666666666666671E-3</v>
      </c>
      <c r="X147" s="37">
        <f t="shared" si="55"/>
        <v>0.33333333333333331</v>
      </c>
      <c r="Y147" s="73" t="str">
        <f t="shared" si="56"/>
        <v>Sin Presencia</v>
      </c>
      <c r="Z147" s="38" t="e">
        <v>#N/A</v>
      </c>
      <c r="AA147" s="40" t="e">
        <v>#N/A</v>
      </c>
      <c r="AB147" s="40"/>
      <c r="AC147" s="40"/>
      <c r="AD147" s="40"/>
      <c r="AE147" s="40"/>
      <c r="AF147" s="75" t="s">
        <v>1734</v>
      </c>
    </row>
    <row r="148" spans="1:33" s="43" customFormat="1" ht="38.25" x14ac:dyDescent="0.2">
      <c r="A148" s="66">
        <v>5</v>
      </c>
      <c r="B148" s="66">
        <v>24</v>
      </c>
      <c r="C148" s="66" t="s">
        <v>232</v>
      </c>
      <c r="D148" s="66">
        <v>2401</v>
      </c>
      <c r="E148" s="66" t="s">
        <v>232</v>
      </c>
      <c r="F148" s="24">
        <v>21826</v>
      </c>
      <c r="G148" s="24" t="str">
        <f t="shared" si="43"/>
        <v>3</v>
      </c>
      <c r="H148" s="25">
        <f t="shared" si="44"/>
        <v>0.3</v>
      </c>
      <c r="I148" s="26">
        <v>0</v>
      </c>
      <c r="J148" s="27" t="str">
        <f t="shared" si="45"/>
        <v>1</v>
      </c>
      <c r="K148" s="28">
        <f t="shared" si="46"/>
        <v>9.9999999999999992E-2</v>
      </c>
      <c r="L148" s="29">
        <v>0</v>
      </c>
      <c r="M148" s="30" t="str">
        <f t="shared" si="47"/>
        <v>1</v>
      </c>
      <c r="N148" s="31">
        <f t="shared" si="48"/>
        <v>4.9999999999999996E-2</v>
      </c>
      <c r="O148" s="32">
        <v>0</v>
      </c>
      <c r="P148" s="33" t="str">
        <f t="shared" si="49"/>
        <v>1</v>
      </c>
      <c r="Q148" s="34">
        <f t="shared" si="50"/>
        <v>4.9999999999999996E-2</v>
      </c>
      <c r="R148" s="35">
        <v>0</v>
      </c>
      <c r="S148" s="35" t="str">
        <f t="shared" si="51"/>
        <v>1</v>
      </c>
      <c r="T148" s="36">
        <f t="shared" si="52"/>
        <v>2.6666666666666668E-2</v>
      </c>
      <c r="U148" s="35">
        <v>0</v>
      </c>
      <c r="V148" s="35" t="str">
        <f t="shared" si="53"/>
        <v>1</v>
      </c>
      <c r="W148" s="36">
        <f t="shared" si="54"/>
        <v>6.6666666666666671E-3</v>
      </c>
      <c r="X148" s="37">
        <f t="shared" si="55"/>
        <v>0.53333333333333321</v>
      </c>
      <c r="Y148" s="73" t="str">
        <f t="shared" si="56"/>
        <v>Sin Presencia</v>
      </c>
      <c r="Z148" s="38">
        <v>1035482.7485</v>
      </c>
      <c r="AA148" s="40">
        <v>10041185.655999999</v>
      </c>
      <c r="AB148" s="40"/>
      <c r="AC148" s="40"/>
      <c r="AD148" s="40"/>
      <c r="AE148" s="40"/>
      <c r="AF148" s="75" t="s">
        <v>1734</v>
      </c>
    </row>
    <row r="149" spans="1:33" s="43" customFormat="1" ht="38.25" x14ac:dyDescent="0.2">
      <c r="A149" s="66">
        <v>5</v>
      </c>
      <c r="B149" s="66">
        <v>24</v>
      </c>
      <c r="C149" s="66" t="s">
        <v>232</v>
      </c>
      <c r="D149" s="66">
        <v>2402</v>
      </c>
      <c r="E149" s="66" t="s">
        <v>381</v>
      </c>
      <c r="F149" s="24">
        <v>15864</v>
      </c>
      <c r="G149" s="24" t="str">
        <f t="shared" si="43"/>
        <v>3</v>
      </c>
      <c r="H149" s="25">
        <f t="shared" si="44"/>
        <v>0.3</v>
      </c>
      <c r="I149" s="26">
        <v>0</v>
      </c>
      <c r="J149" s="27" t="str">
        <f t="shared" si="45"/>
        <v>1</v>
      </c>
      <c r="K149" s="28">
        <f t="shared" si="46"/>
        <v>9.9999999999999992E-2</v>
      </c>
      <c r="L149" s="29">
        <v>0</v>
      </c>
      <c r="M149" s="30" t="str">
        <f t="shared" si="47"/>
        <v>1</v>
      </c>
      <c r="N149" s="31">
        <f t="shared" si="48"/>
        <v>4.9999999999999996E-2</v>
      </c>
      <c r="O149" s="32">
        <v>0</v>
      </c>
      <c r="P149" s="33" t="str">
        <f t="shared" si="49"/>
        <v>1</v>
      </c>
      <c r="Q149" s="34">
        <f t="shared" si="50"/>
        <v>4.9999999999999996E-2</v>
      </c>
      <c r="R149" s="35">
        <v>0</v>
      </c>
      <c r="S149" s="35" t="str">
        <f t="shared" si="51"/>
        <v>1</v>
      </c>
      <c r="T149" s="36">
        <f t="shared" si="52"/>
        <v>2.6666666666666668E-2</v>
      </c>
      <c r="U149" s="35">
        <v>0</v>
      </c>
      <c r="V149" s="35" t="str">
        <f t="shared" si="53"/>
        <v>1</v>
      </c>
      <c r="W149" s="36">
        <f t="shared" si="54"/>
        <v>6.6666666666666671E-3</v>
      </c>
      <c r="X149" s="37">
        <f t="shared" si="55"/>
        <v>0.53333333333333321</v>
      </c>
      <c r="Y149" s="73" t="str">
        <f t="shared" si="56"/>
        <v>Sin Presencia</v>
      </c>
      <c r="Z149" s="38">
        <v>509804.97480000003</v>
      </c>
      <c r="AA149" s="40">
        <v>9753340.4901000001</v>
      </c>
      <c r="AB149" s="40"/>
      <c r="AC149" s="40"/>
      <c r="AD149" s="40"/>
      <c r="AE149" s="40"/>
      <c r="AF149" s="75" t="s">
        <v>1734</v>
      </c>
    </row>
    <row r="150" spans="1:33" s="43" customFormat="1" ht="38.25" x14ac:dyDescent="0.2">
      <c r="A150" s="66">
        <v>5</v>
      </c>
      <c r="B150" s="66">
        <v>24</v>
      </c>
      <c r="C150" s="66" t="s">
        <v>232</v>
      </c>
      <c r="D150" s="66">
        <v>2402</v>
      </c>
      <c r="E150" s="66" t="s">
        <v>321</v>
      </c>
      <c r="F150" s="24">
        <v>7902</v>
      </c>
      <c r="G150" s="24" t="str">
        <f t="shared" si="43"/>
        <v>2</v>
      </c>
      <c r="H150" s="25">
        <f t="shared" si="44"/>
        <v>0.19999999999999998</v>
      </c>
      <c r="I150" s="26">
        <v>0</v>
      </c>
      <c r="J150" s="27" t="str">
        <f t="shared" si="45"/>
        <v>1</v>
      </c>
      <c r="K150" s="28">
        <f t="shared" si="46"/>
        <v>9.9999999999999992E-2</v>
      </c>
      <c r="L150" s="29">
        <v>0</v>
      </c>
      <c r="M150" s="30" t="str">
        <f t="shared" si="47"/>
        <v>1</v>
      </c>
      <c r="N150" s="31">
        <f t="shared" si="48"/>
        <v>4.9999999999999996E-2</v>
      </c>
      <c r="O150" s="32">
        <v>0</v>
      </c>
      <c r="P150" s="33" t="str">
        <f t="shared" si="49"/>
        <v>1</v>
      </c>
      <c r="Q150" s="34">
        <f t="shared" si="50"/>
        <v>4.9999999999999996E-2</v>
      </c>
      <c r="R150" s="35">
        <v>0</v>
      </c>
      <c r="S150" s="35" t="str">
        <f t="shared" si="51"/>
        <v>1</v>
      </c>
      <c r="T150" s="36">
        <f t="shared" si="52"/>
        <v>2.6666666666666668E-2</v>
      </c>
      <c r="U150" s="35">
        <v>0</v>
      </c>
      <c r="V150" s="35" t="str">
        <f t="shared" si="53"/>
        <v>1</v>
      </c>
      <c r="W150" s="36">
        <f t="shared" si="54"/>
        <v>6.6666666666666671E-3</v>
      </c>
      <c r="X150" s="37">
        <f t="shared" si="55"/>
        <v>0.43333333333333329</v>
      </c>
      <c r="Y150" s="73" t="str">
        <f t="shared" si="56"/>
        <v>Sin Presencia</v>
      </c>
      <c r="Z150" s="38">
        <v>504136.70370000001</v>
      </c>
      <c r="AA150" s="40">
        <v>9755418.8530999999</v>
      </c>
      <c r="AB150" s="40"/>
      <c r="AC150" s="40"/>
      <c r="AD150" s="40"/>
      <c r="AE150" s="40"/>
      <c r="AF150" s="75" t="s">
        <v>1734</v>
      </c>
    </row>
    <row r="151" spans="1:33" s="43" customFormat="1" ht="38.25" x14ac:dyDescent="0.2">
      <c r="A151" s="66">
        <v>6</v>
      </c>
      <c r="B151" s="66">
        <v>1</v>
      </c>
      <c r="C151" s="66" t="s">
        <v>161</v>
      </c>
      <c r="D151" s="67">
        <v>101</v>
      </c>
      <c r="E151" s="66" t="s">
        <v>162</v>
      </c>
      <c r="F151" s="24">
        <v>22582</v>
      </c>
      <c r="G151" s="24" t="str">
        <f t="shared" si="43"/>
        <v>3</v>
      </c>
      <c r="H151" s="25">
        <f t="shared" si="44"/>
        <v>0.3</v>
      </c>
      <c r="I151" s="26">
        <v>13</v>
      </c>
      <c r="J151" s="27" t="str">
        <f t="shared" si="45"/>
        <v>1</v>
      </c>
      <c r="K151" s="28">
        <f t="shared" si="46"/>
        <v>9.9999999999999992E-2</v>
      </c>
      <c r="L151" s="29">
        <v>467</v>
      </c>
      <c r="M151" s="30" t="str">
        <f t="shared" si="47"/>
        <v>2</v>
      </c>
      <c r="N151" s="31">
        <f t="shared" si="48"/>
        <v>9.9999999999999992E-2</v>
      </c>
      <c r="O151" s="32">
        <v>20</v>
      </c>
      <c r="P151" s="33" t="str">
        <f t="shared" si="49"/>
        <v>2</v>
      </c>
      <c r="Q151" s="34">
        <f t="shared" si="50"/>
        <v>9.9999999999999992E-2</v>
      </c>
      <c r="R151" s="35">
        <f>+VLOOKUP(E151,'[1]% DESCOMP_MATRICULA'!$B$4:$D$101,2,FALSE)</f>
        <v>7</v>
      </c>
      <c r="S151" s="35" t="str">
        <f t="shared" si="51"/>
        <v>2</v>
      </c>
      <c r="T151" s="36">
        <f t="shared" si="52"/>
        <v>5.3333333333333337E-2</v>
      </c>
      <c r="U151" s="35">
        <f>+VLOOKUP(E151,'[1]% DESCOMP_MATRICULA'!$B$4:$D$101,3,FALSE)</f>
        <v>7</v>
      </c>
      <c r="V151" s="35" t="str">
        <f t="shared" si="53"/>
        <v>3</v>
      </c>
      <c r="W151" s="36">
        <f t="shared" si="54"/>
        <v>0.02</v>
      </c>
      <c r="X151" s="37">
        <f t="shared" si="55"/>
        <v>0.67333333333333334</v>
      </c>
      <c r="Y151" s="73" t="str">
        <f t="shared" si="56"/>
        <v>Oficina Tecnica</v>
      </c>
      <c r="Z151" s="38" t="e">
        <v>#N/A</v>
      </c>
      <c r="AA151" s="40" t="e">
        <v>#N/A</v>
      </c>
      <c r="AB151" s="40"/>
      <c r="AC151" s="40"/>
      <c r="AD151" s="40"/>
      <c r="AE151" s="40"/>
      <c r="AF151" s="74" t="s">
        <v>1769</v>
      </c>
    </row>
    <row r="152" spans="1:33" s="43" customFormat="1" ht="38.25" x14ac:dyDescent="0.2">
      <c r="A152" s="66">
        <v>6</v>
      </c>
      <c r="B152" s="66">
        <v>1</v>
      </c>
      <c r="C152" s="66" t="s">
        <v>161</v>
      </c>
      <c r="D152" s="67">
        <v>103</v>
      </c>
      <c r="E152" s="66" t="s">
        <v>322</v>
      </c>
      <c r="F152" s="24">
        <v>289</v>
      </c>
      <c r="G152" s="24" t="str">
        <f t="shared" si="43"/>
        <v>1</v>
      </c>
      <c r="H152" s="25">
        <f t="shared" si="44"/>
        <v>9.9999999999999992E-2</v>
      </c>
      <c r="I152" s="26">
        <v>0</v>
      </c>
      <c r="J152" s="27" t="str">
        <f t="shared" si="45"/>
        <v>1</v>
      </c>
      <c r="K152" s="28">
        <f t="shared" si="46"/>
        <v>9.9999999999999992E-2</v>
      </c>
      <c r="L152" s="29">
        <v>0</v>
      </c>
      <c r="M152" s="30" t="str">
        <f t="shared" si="47"/>
        <v>1</v>
      </c>
      <c r="N152" s="31">
        <f t="shared" si="48"/>
        <v>4.9999999999999996E-2</v>
      </c>
      <c r="O152" s="32">
        <v>0</v>
      </c>
      <c r="P152" s="33" t="str">
        <f t="shared" si="49"/>
        <v>1</v>
      </c>
      <c r="Q152" s="34">
        <f t="shared" si="50"/>
        <v>4.9999999999999996E-2</v>
      </c>
      <c r="R152" s="35">
        <v>0</v>
      </c>
      <c r="S152" s="35" t="str">
        <f t="shared" si="51"/>
        <v>1</v>
      </c>
      <c r="T152" s="36">
        <f t="shared" si="52"/>
        <v>2.6666666666666668E-2</v>
      </c>
      <c r="U152" s="35">
        <v>0</v>
      </c>
      <c r="V152" s="35" t="str">
        <f t="shared" si="53"/>
        <v>1</v>
      </c>
      <c r="W152" s="36">
        <f t="shared" si="54"/>
        <v>6.6666666666666671E-3</v>
      </c>
      <c r="X152" s="37">
        <f t="shared" si="55"/>
        <v>0.33333333333333331</v>
      </c>
      <c r="Y152" s="73" t="str">
        <f t="shared" si="56"/>
        <v>Sin Presencia</v>
      </c>
      <c r="Z152" s="38">
        <v>706013.9</v>
      </c>
      <c r="AA152" s="40">
        <v>9650461.4000000004</v>
      </c>
      <c r="AB152" s="40"/>
      <c r="AC152" s="40"/>
      <c r="AD152" s="40"/>
      <c r="AE152" s="40"/>
      <c r="AF152" s="75" t="s">
        <v>1734</v>
      </c>
    </row>
    <row r="153" spans="1:33" s="43" customFormat="1" ht="38.25" x14ac:dyDescent="0.2">
      <c r="A153" s="66">
        <v>6</v>
      </c>
      <c r="B153" s="66">
        <v>1</v>
      </c>
      <c r="C153" s="66" t="s">
        <v>161</v>
      </c>
      <c r="D153" s="67">
        <v>103</v>
      </c>
      <c r="E153" s="66" t="s">
        <v>324</v>
      </c>
      <c r="F153" s="24">
        <v>248</v>
      </c>
      <c r="G153" s="24" t="str">
        <f t="shared" si="43"/>
        <v>1</v>
      </c>
      <c r="H153" s="25">
        <f>+($F$5/3)*G153</f>
        <v>9.9999999999999992E-2</v>
      </c>
      <c r="I153" s="26">
        <v>0</v>
      </c>
      <c r="J153" s="27" t="str">
        <f t="shared" si="45"/>
        <v>1</v>
      </c>
      <c r="K153" s="28">
        <f>($I$5/3)*J153</f>
        <v>9.9999999999999992E-2</v>
      </c>
      <c r="L153" s="29">
        <v>0</v>
      </c>
      <c r="M153" s="30" t="str">
        <f t="shared" si="47"/>
        <v>1</v>
      </c>
      <c r="N153" s="31">
        <f t="shared" si="48"/>
        <v>4.9999999999999996E-2</v>
      </c>
      <c r="O153" s="32">
        <v>0</v>
      </c>
      <c r="P153" s="33" t="str">
        <f t="shared" si="49"/>
        <v>1</v>
      </c>
      <c r="Q153" s="34">
        <f>+($O$5/3)*P153</f>
        <v>4.9999999999999996E-2</v>
      </c>
      <c r="R153" s="35">
        <v>0</v>
      </c>
      <c r="S153" s="35" t="str">
        <f t="shared" si="51"/>
        <v>1</v>
      </c>
      <c r="T153" s="36">
        <f>+($R$5/3)*S153</f>
        <v>2.6666666666666668E-2</v>
      </c>
      <c r="U153" s="35">
        <v>0</v>
      </c>
      <c r="V153" s="35" t="str">
        <f t="shared" si="53"/>
        <v>1</v>
      </c>
      <c r="W153" s="36">
        <f>+($U$5/3)*V153</f>
        <v>6.6666666666666671E-3</v>
      </c>
      <c r="X153" s="37">
        <f t="shared" si="55"/>
        <v>0.33333333333333331</v>
      </c>
      <c r="Y153" s="73" t="str">
        <f t="shared" si="56"/>
        <v>Sin Presencia</v>
      </c>
      <c r="Z153" s="38">
        <v>670149.94999999995</v>
      </c>
      <c r="AA153" s="40">
        <v>9644234.0199999996</v>
      </c>
      <c r="AB153" s="40"/>
      <c r="AC153" s="40"/>
      <c r="AD153" s="40"/>
      <c r="AE153" s="40"/>
      <c r="AF153" s="75" t="s">
        <v>1734</v>
      </c>
    </row>
    <row r="154" spans="1:33" s="43" customFormat="1" ht="38.25" x14ac:dyDescent="0.2">
      <c r="A154" s="66">
        <v>6</v>
      </c>
      <c r="B154" s="66">
        <v>1</v>
      </c>
      <c r="C154" s="66" t="s">
        <v>161</v>
      </c>
      <c r="D154" s="67">
        <v>103</v>
      </c>
      <c r="E154" s="66" t="s">
        <v>325</v>
      </c>
      <c r="F154" s="24">
        <v>84</v>
      </c>
      <c r="G154" s="24" t="str">
        <f t="shared" si="43"/>
        <v>1</v>
      </c>
      <c r="H154" s="25">
        <f>+($F$5/3)*G154</f>
        <v>9.9999999999999992E-2</v>
      </c>
      <c r="I154" s="26">
        <v>0</v>
      </c>
      <c r="J154" s="27" t="str">
        <f t="shared" si="45"/>
        <v>1</v>
      </c>
      <c r="K154" s="28">
        <f>($I$5/3)*J154</f>
        <v>9.9999999999999992E-2</v>
      </c>
      <c r="L154" s="29">
        <v>0</v>
      </c>
      <c r="M154" s="30" t="str">
        <f t="shared" si="47"/>
        <v>1</v>
      </c>
      <c r="N154" s="31">
        <f t="shared" si="48"/>
        <v>4.9999999999999996E-2</v>
      </c>
      <c r="O154" s="32">
        <v>0</v>
      </c>
      <c r="P154" s="33" t="str">
        <f t="shared" si="49"/>
        <v>1</v>
      </c>
      <c r="Q154" s="34">
        <f>+($O$5/3)*P154</f>
        <v>4.9999999999999996E-2</v>
      </c>
      <c r="R154" s="35">
        <v>0</v>
      </c>
      <c r="S154" s="35" t="str">
        <f t="shared" si="51"/>
        <v>1</v>
      </c>
      <c r="T154" s="36">
        <f>+($R$5/3)*S154</f>
        <v>2.6666666666666668E-2</v>
      </c>
      <c r="U154" s="35">
        <v>0</v>
      </c>
      <c r="V154" s="35" t="str">
        <f t="shared" si="53"/>
        <v>1</v>
      </c>
      <c r="W154" s="36">
        <f>+($U$5/3)*V154</f>
        <v>6.6666666666666671E-3</v>
      </c>
      <c r="X154" s="37">
        <f t="shared" si="55"/>
        <v>0.33333333333333331</v>
      </c>
      <c r="Y154" s="73" t="str">
        <f t="shared" si="56"/>
        <v>Sin Presencia</v>
      </c>
      <c r="Z154" s="38">
        <v>694397.0588</v>
      </c>
      <c r="AA154" s="40">
        <v>9652055.8969000001</v>
      </c>
      <c r="AB154" s="40"/>
      <c r="AC154" s="40"/>
      <c r="AD154" s="40"/>
      <c r="AE154" s="40"/>
      <c r="AF154" s="75" t="s">
        <v>1734</v>
      </c>
    </row>
    <row r="155" spans="1:33" s="43" customFormat="1" ht="38.25" x14ac:dyDescent="0.2">
      <c r="A155" s="66">
        <v>6</v>
      </c>
      <c r="B155" s="66">
        <v>1</v>
      </c>
      <c r="C155" s="66" t="s">
        <v>161</v>
      </c>
      <c r="D155" s="67">
        <v>103</v>
      </c>
      <c r="E155" s="66" t="s">
        <v>326</v>
      </c>
      <c r="F155" s="24">
        <v>534</v>
      </c>
      <c r="G155" s="24" t="str">
        <f t="shared" si="43"/>
        <v>1</v>
      </c>
      <c r="H155" s="25">
        <f>+($F$5/3)*G155</f>
        <v>9.9999999999999992E-2</v>
      </c>
      <c r="I155" s="26">
        <v>0</v>
      </c>
      <c r="J155" s="27" t="str">
        <f t="shared" si="45"/>
        <v>1</v>
      </c>
      <c r="K155" s="28">
        <f>($I$5/3)*J155</f>
        <v>9.9999999999999992E-2</v>
      </c>
      <c r="L155" s="29">
        <v>0</v>
      </c>
      <c r="M155" s="30" t="str">
        <f t="shared" si="47"/>
        <v>1</v>
      </c>
      <c r="N155" s="31">
        <f t="shared" si="48"/>
        <v>4.9999999999999996E-2</v>
      </c>
      <c r="O155" s="32">
        <v>0</v>
      </c>
      <c r="P155" s="33" t="str">
        <f t="shared" si="49"/>
        <v>1</v>
      </c>
      <c r="Q155" s="34">
        <f>+($O$5/3)*P155</f>
        <v>4.9999999999999996E-2</v>
      </c>
      <c r="R155" s="35">
        <v>0</v>
      </c>
      <c r="S155" s="35" t="str">
        <f t="shared" si="51"/>
        <v>1</v>
      </c>
      <c r="T155" s="36">
        <f>+($R$5/3)*S155</f>
        <v>2.6666666666666668E-2</v>
      </c>
      <c r="U155" s="35">
        <v>0</v>
      </c>
      <c r="V155" s="35" t="str">
        <f t="shared" si="53"/>
        <v>1</v>
      </c>
      <c r="W155" s="36">
        <f>+($U$5/3)*V155</f>
        <v>6.6666666666666671E-3</v>
      </c>
      <c r="X155" s="37">
        <f t="shared" si="55"/>
        <v>0.33333333333333331</v>
      </c>
      <c r="Y155" s="73" t="str">
        <f t="shared" si="56"/>
        <v>Sin Presencia</v>
      </c>
      <c r="Z155" s="38">
        <v>687228.34750000003</v>
      </c>
      <c r="AA155" s="40">
        <v>9638000</v>
      </c>
      <c r="AB155" s="40"/>
      <c r="AC155" s="40"/>
      <c r="AD155" s="40"/>
      <c r="AE155" s="40"/>
      <c r="AF155" s="75" t="s">
        <v>1734</v>
      </c>
    </row>
    <row r="156" spans="1:33" s="43" customFormat="1" ht="38.25" x14ac:dyDescent="0.2">
      <c r="A156" s="66">
        <v>6</v>
      </c>
      <c r="B156" s="66">
        <v>1</v>
      </c>
      <c r="C156" s="66" t="s">
        <v>161</v>
      </c>
      <c r="D156" s="67">
        <v>104</v>
      </c>
      <c r="E156" s="66" t="s">
        <v>328</v>
      </c>
      <c r="F156" s="24">
        <v>231</v>
      </c>
      <c r="G156" s="24" t="str">
        <f t="shared" si="43"/>
        <v>1</v>
      </c>
      <c r="H156" s="25">
        <f>+($F$5/3)*G156</f>
        <v>9.9999999999999992E-2</v>
      </c>
      <c r="I156" s="26">
        <v>0</v>
      </c>
      <c r="J156" s="27" t="str">
        <f t="shared" si="45"/>
        <v>1</v>
      </c>
      <c r="K156" s="28">
        <f>($I$5/3)*J156</f>
        <v>9.9999999999999992E-2</v>
      </c>
      <c r="L156" s="29">
        <v>0</v>
      </c>
      <c r="M156" s="30" t="str">
        <f t="shared" si="47"/>
        <v>1</v>
      </c>
      <c r="N156" s="31">
        <f t="shared" si="48"/>
        <v>4.9999999999999996E-2</v>
      </c>
      <c r="O156" s="32">
        <v>0</v>
      </c>
      <c r="P156" s="33" t="str">
        <f t="shared" si="49"/>
        <v>1</v>
      </c>
      <c r="Q156" s="34">
        <f>+($O$5/3)*P156</f>
        <v>4.9999999999999996E-2</v>
      </c>
      <c r="R156" s="35">
        <v>0</v>
      </c>
      <c r="S156" s="35" t="str">
        <f t="shared" si="51"/>
        <v>1</v>
      </c>
      <c r="T156" s="36">
        <f>+($R$5/3)*S156</f>
        <v>2.6666666666666668E-2</v>
      </c>
      <c r="U156" s="35">
        <v>0</v>
      </c>
      <c r="V156" s="35" t="str">
        <f t="shared" si="53"/>
        <v>1</v>
      </c>
      <c r="W156" s="36">
        <f>+($U$5/3)*V156</f>
        <v>6.6666666666666671E-3</v>
      </c>
      <c r="X156" s="37">
        <f t="shared" si="55"/>
        <v>0.33333333333333331</v>
      </c>
      <c r="Y156" s="73" t="str">
        <f t="shared" si="56"/>
        <v>Sin Presencia</v>
      </c>
      <c r="Z156" s="38">
        <v>747392.54</v>
      </c>
      <c r="AA156" s="40">
        <v>9676725.4900000002</v>
      </c>
      <c r="AB156" s="40"/>
      <c r="AC156" s="40"/>
      <c r="AD156" s="40"/>
      <c r="AE156" s="40"/>
      <c r="AF156" s="75" t="s">
        <v>1734</v>
      </c>
    </row>
    <row r="157" spans="1:33" s="43" customFormat="1" ht="38.25" x14ac:dyDescent="0.2">
      <c r="A157" s="66">
        <v>6</v>
      </c>
      <c r="B157" s="66">
        <v>1</v>
      </c>
      <c r="C157" s="66" t="s">
        <v>161</v>
      </c>
      <c r="D157" s="67">
        <v>104</v>
      </c>
      <c r="E157" s="66" t="s">
        <v>174</v>
      </c>
      <c r="F157" s="24">
        <v>3237</v>
      </c>
      <c r="G157" s="24" t="str">
        <f t="shared" si="43"/>
        <v>2</v>
      </c>
      <c r="H157" s="25">
        <f t="shared" si="44"/>
        <v>0.19999999999999998</v>
      </c>
      <c r="I157" s="26">
        <v>3</v>
      </c>
      <c r="J157" s="27" t="str">
        <f t="shared" si="45"/>
        <v>1</v>
      </c>
      <c r="K157" s="28">
        <f t="shared" si="46"/>
        <v>9.9999999999999992E-2</v>
      </c>
      <c r="L157" s="29">
        <v>143</v>
      </c>
      <c r="M157" s="30" t="str">
        <f t="shared" si="47"/>
        <v>2</v>
      </c>
      <c r="N157" s="31">
        <f t="shared" si="48"/>
        <v>9.9999999999999992E-2</v>
      </c>
      <c r="O157" s="32">
        <v>6</v>
      </c>
      <c r="P157" s="33" t="str">
        <f t="shared" si="49"/>
        <v>2</v>
      </c>
      <c r="Q157" s="34">
        <f t="shared" si="50"/>
        <v>9.9999999999999992E-2</v>
      </c>
      <c r="R157" s="35">
        <f>+VLOOKUP(E157,'[1]% DESCOMP_MATRICULA'!$B$4:$D$101,2,FALSE)</f>
        <v>3</v>
      </c>
      <c r="S157" s="35" t="str">
        <f t="shared" si="51"/>
        <v>2</v>
      </c>
      <c r="T157" s="36">
        <f t="shared" si="52"/>
        <v>5.3333333333333337E-2</v>
      </c>
      <c r="U157" s="35">
        <f>+VLOOKUP(E157,'[1]% DESCOMP_MATRICULA'!$B$4:$D$101,3,FALSE)</f>
        <v>0</v>
      </c>
      <c r="V157" s="35" t="str">
        <f t="shared" si="53"/>
        <v>1</v>
      </c>
      <c r="W157" s="36">
        <f t="shared" si="54"/>
        <v>6.6666666666666671E-3</v>
      </c>
      <c r="X157" s="37">
        <f t="shared" si="55"/>
        <v>0.55999999999999994</v>
      </c>
      <c r="Y157" s="73" t="str">
        <f t="shared" si="56"/>
        <v>Sin Presencia</v>
      </c>
      <c r="Z157" s="38">
        <v>746968.66</v>
      </c>
      <c r="AA157" s="40">
        <v>9680345.1500000004</v>
      </c>
      <c r="AB157" s="40" t="s">
        <v>165</v>
      </c>
      <c r="AC157" s="40"/>
      <c r="AD157" s="40"/>
      <c r="AE157" s="40"/>
      <c r="AF157" s="75" t="s">
        <v>1770</v>
      </c>
    </row>
    <row r="158" spans="1:33" s="42" customFormat="1" x14ac:dyDescent="0.25">
      <c r="A158" s="66">
        <v>6</v>
      </c>
      <c r="B158" s="66">
        <v>1</v>
      </c>
      <c r="C158" s="66" t="s">
        <v>161</v>
      </c>
      <c r="D158" s="67">
        <v>105</v>
      </c>
      <c r="E158" s="76" t="s">
        <v>165</v>
      </c>
      <c r="F158" s="24">
        <v>5169</v>
      </c>
      <c r="G158" s="24" t="str">
        <f t="shared" si="43"/>
        <v>2</v>
      </c>
      <c r="H158" s="25">
        <f t="shared" si="44"/>
        <v>0.19999999999999998</v>
      </c>
      <c r="I158" s="26">
        <v>9</v>
      </c>
      <c r="J158" s="27" t="str">
        <f t="shared" si="45"/>
        <v>1</v>
      </c>
      <c r="K158" s="28">
        <f t="shared" si="46"/>
        <v>9.9999999999999992E-2</v>
      </c>
      <c r="L158" s="29">
        <v>652</v>
      </c>
      <c r="M158" s="30" t="str">
        <f t="shared" si="47"/>
        <v>3</v>
      </c>
      <c r="N158" s="31">
        <f t="shared" si="48"/>
        <v>0.15</v>
      </c>
      <c r="O158" s="32">
        <v>31</v>
      </c>
      <c r="P158" s="33" t="str">
        <f t="shared" si="49"/>
        <v>3</v>
      </c>
      <c r="Q158" s="34">
        <f t="shared" si="50"/>
        <v>0.15</v>
      </c>
      <c r="R158" s="35">
        <f>+VLOOKUP(E158,'[1]% DESCOMP_MATRICULA'!$B$4:$D$101,2,FALSE)</f>
        <v>33</v>
      </c>
      <c r="S158" s="35" t="str">
        <f t="shared" si="51"/>
        <v>3</v>
      </c>
      <c r="T158" s="36">
        <f t="shared" si="52"/>
        <v>0.08</v>
      </c>
      <c r="U158" s="35">
        <f>+VLOOKUP(E158,'[1]% DESCOMP_MATRICULA'!$B$4:$D$101,3,FALSE)</f>
        <v>4</v>
      </c>
      <c r="V158" s="35" t="str">
        <f t="shared" si="53"/>
        <v>3</v>
      </c>
      <c r="W158" s="36">
        <f t="shared" si="54"/>
        <v>0.02</v>
      </c>
      <c r="X158" s="37">
        <f t="shared" si="55"/>
        <v>0.7</v>
      </c>
      <c r="Y158" s="73" t="str">
        <f t="shared" si="56"/>
        <v>Oficina Tecnica</v>
      </c>
      <c r="Z158" s="38">
        <v>714961.62150000001</v>
      </c>
      <c r="AA158" s="40">
        <v>9631097.1669999994</v>
      </c>
      <c r="AB158" s="40" t="str">
        <f>+E158</f>
        <v>NABON</v>
      </c>
      <c r="AC158" s="39">
        <f>+D158</f>
        <v>105</v>
      </c>
      <c r="AD158" s="40"/>
      <c r="AE158" s="40"/>
      <c r="AF158" s="72" t="s">
        <v>1771</v>
      </c>
      <c r="AG158" s="73"/>
    </row>
    <row r="159" spans="1:33" s="43" customFormat="1" ht="38.25" x14ac:dyDescent="0.2">
      <c r="A159" s="66">
        <v>6</v>
      </c>
      <c r="B159" s="66">
        <v>1</v>
      </c>
      <c r="C159" s="66" t="s">
        <v>161</v>
      </c>
      <c r="D159" s="67">
        <v>105</v>
      </c>
      <c r="E159" s="66" t="s">
        <v>327</v>
      </c>
      <c r="F159" s="24">
        <v>171</v>
      </c>
      <c r="G159" s="24" t="str">
        <f t="shared" si="43"/>
        <v>1</v>
      </c>
      <c r="H159" s="25">
        <f t="shared" ref="H159:H171" si="57">+($F$5/3)*G159</f>
        <v>9.9999999999999992E-2</v>
      </c>
      <c r="I159" s="26">
        <v>1</v>
      </c>
      <c r="J159" s="27" t="str">
        <f t="shared" si="45"/>
        <v>1</v>
      </c>
      <c r="K159" s="28">
        <f t="shared" ref="K159:K171" si="58">($I$5/3)*J159</f>
        <v>9.9999999999999992E-2</v>
      </c>
      <c r="L159" s="29">
        <v>59</v>
      </c>
      <c r="M159" s="30" t="str">
        <f t="shared" si="47"/>
        <v>2</v>
      </c>
      <c r="N159" s="31">
        <f t="shared" si="48"/>
        <v>9.9999999999999992E-2</v>
      </c>
      <c r="O159" s="32">
        <v>5</v>
      </c>
      <c r="P159" s="33" t="str">
        <f t="shared" si="49"/>
        <v>2</v>
      </c>
      <c r="Q159" s="34">
        <f t="shared" ref="Q159:Q171" si="59">+($O$5/3)*P159</f>
        <v>9.9999999999999992E-2</v>
      </c>
      <c r="R159" s="35">
        <f>+VLOOKUP(E159,'[1]% DESCOMP_MATRICULA'!$B$4:$D$101,2,FALSE)</f>
        <v>5</v>
      </c>
      <c r="S159" s="35" t="str">
        <f t="shared" si="51"/>
        <v>2</v>
      </c>
      <c r="T159" s="36">
        <f t="shared" ref="T159:T171" si="60">+($R$5/3)*S159</f>
        <v>5.3333333333333337E-2</v>
      </c>
      <c r="U159" s="35">
        <f>+VLOOKUP(E159,'[1]% DESCOMP_MATRICULA'!$B$4:$D$101,3,FALSE)</f>
        <v>0</v>
      </c>
      <c r="V159" s="35" t="str">
        <f t="shared" si="53"/>
        <v>1</v>
      </c>
      <c r="W159" s="36">
        <f t="shared" ref="W159:W171" si="61">+($U$5/3)*V159</f>
        <v>6.6666666666666671E-3</v>
      </c>
      <c r="X159" s="37">
        <f t="shared" si="55"/>
        <v>0.45999999999999996</v>
      </c>
      <c r="Y159" s="73" t="str">
        <f t="shared" si="56"/>
        <v>Sin Presencia</v>
      </c>
      <c r="Z159" s="38" t="e">
        <v>#N/A</v>
      </c>
      <c r="AA159" s="40" t="e">
        <v>#N/A</v>
      </c>
      <c r="AB159" s="40" t="s">
        <v>165</v>
      </c>
      <c r="AC159" s="40"/>
      <c r="AD159" s="40"/>
      <c r="AE159" s="40"/>
      <c r="AF159" s="75" t="s">
        <v>1768</v>
      </c>
    </row>
    <row r="160" spans="1:33" s="43" customFormat="1" ht="38.25" x14ac:dyDescent="0.2">
      <c r="A160" s="66">
        <v>6</v>
      </c>
      <c r="B160" s="66">
        <v>1</v>
      </c>
      <c r="C160" s="66" t="s">
        <v>161</v>
      </c>
      <c r="D160" s="67">
        <v>106</v>
      </c>
      <c r="E160" s="66" t="s">
        <v>329</v>
      </c>
      <c r="F160" s="24">
        <v>50</v>
      </c>
      <c r="G160" s="24" t="str">
        <f t="shared" si="43"/>
        <v>1</v>
      </c>
      <c r="H160" s="25">
        <f t="shared" si="57"/>
        <v>9.9999999999999992E-2</v>
      </c>
      <c r="I160" s="26">
        <v>0</v>
      </c>
      <c r="J160" s="27" t="str">
        <f t="shared" si="45"/>
        <v>1</v>
      </c>
      <c r="K160" s="28">
        <f t="shared" si="58"/>
        <v>9.9999999999999992E-2</v>
      </c>
      <c r="L160" s="29">
        <v>0</v>
      </c>
      <c r="M160" s="30" t="str">
        <f t="shared" si="47"/>
        <v>1</v>
      </c>
      <c r="N160" s="31">
        <f t="shared" si="48"/>
        <v>4.9999999999999996E-2</v>
      </c>
      <c r="O160" s="32">
        <v>0</v>
      </c>
      <c r="P160" s="33" t="str">
        <f t="shared" si="49"/>
        <v>1</v>
      </c>
      <c r="Q160" s="34">
        <f t="shared" si="59"/>
        <v>4.9999999999999996E-2</v>
      </c>
      <c r="R160" s="35">
        <v>0</v>
      </c>
      <c r="S160" s="35" t="str">
        <f t="shared" si="51"/>
        <v>1</v>
      </c>
      <c r="T160" s="36">
        <f t="shared" si="60"/>
        <v>2.6666666666666668E-2</v>
      </c>
      <c r="U160" s="35">
        <v>0</v>
      </c>
      <c r="V160" s="35" t="str">
        <f t="shared" si="53"/>
        <v>1</v>
      </c>
      <c r="W160" s="36">
        <f t="shared" si="61"/>
        <v>6.6666666666666671E-3</v>
      </c>
      <c r="X160" s="37">
        <f t="shared" si="55"/>
        <v>0.33333333333333331</v>
      </c>
      <c r="Y160" s="73" t="str">
        <f t="shared" si="56"/>
        <v>Sin Presencia</v>
      </c>
      <c r="Z160" s="38">
        <v>759127.18</v>
      </c>
      <c r="AA160" s="40">
        <v>9691402.1400000006</v>
      </c>
      <c r="AB160" s="40"/>
      <c r="AC160" s="40"/>
      <c r="AD160" s="40"/>
      <c r="AE160" s="40"/>
      <c r="AF160" s="75" t="s">
        <v>1734</v>
      </c>
    </row>
    <row r="161" spans="1:33" s="43" customFormat="1" ht="38.25" x14ac:dyDescent="0.2">
      <c r="A161" s="66">
        <v>6</v>
      </c>
      <c r="B161" s="66">
        <v>1</v>
      </c>
      <c r="C161" s="66" t="s">
        <v>161</v>
      </c>
      <c r="D161" s="67">
        <v>106</v>
      </c>
      <c r="E161" s="66" t="s">
        <v>331</v>
      </c>
      <c r="F161" s="24">
        <v>67</v>
      </c>
      <c r="G161" s="24" t="str">
        <f t="shared" si="43"/>
        <v>1</v>
      </c>
      <c r="H161" s="25">
        <f t="shared" si="57"/>
        <v>9.9999999999999992E-2</v>
      </c>
      <c r="I161" s="26">
        <v>0</v>
      </c>
      <c r="J161" s="27" t="str">
        <f t="shared" si="45"/>
        <v>1</v>
      </c>
      <c r="K161" s="28">
        <f t="shared" si="58"/>
        <v>9.9999999999999992E-2</v>
      </c>
      <c r="L161" s="29">
        <v>0</v>
      </c>
      <c r="M161" s="30" t="str">
        <f t="shared" si="47"/>
        <v>1</v>
      </c>
      <c r="N161" s="31">
        <f t="shared" si="48"/>
        <v>4.9999999999999996E-2</v>
      </c>
      <c r="O161" s="32">
        <v>0</v>
      </c>
      <c r="P161" s="33" t="str">
        <f t="shared" si="49"/>
        <v>1</v>
      </c>
      <c r="Q161" s="34">
        <f t="shared" si="59"/>
        <v>4.9999999999999996E-2</v>
      </c>
      <c r="R161" s="35">
        <v>0</v>
      </c>
      <c r="S161" s="35" t="str">
        <f t="shared" si="51"/>
        <v>1</v>
      </c>
      <c r="T161" s="36">
        <f t="shared" si="60"/>
        <v>2.6666666666666668E-2</v>
      </c>
      <c r="U161" s="35">
        <v>0</v>
      </c>
      <c r="V161" s="35" t="str">
        <f t="shared" si="53"/>
        <v>1</v>
      </c>
      <c r="W161" s="36">
        <f t="shared" si="61"/>
        <v>6.6666666666666671E-3</v>
      </c>
      <c r="X161" s="37">
        <f t="shared" si="55"/>
        <v>0.33333333333333331</v>
      </c>
      <c r="Y161" s="73" t="str">
        <f t="shared" si="56"/>
        <v>Sin Presencia</v>
      </c>
      <c r="Z161" s="38">
        <v>754253.27</v>
      </c>
      <c r="AA161" s="40">
        <v>9693377.0700000003</v>
      </c>
      <c r="AB161" s="40"/>
      <c r="AC161" s="40"/>
      <c r="AD161" s="40"/>
      <c r="AE161" s="40"/>
      <c r="AF161" s="75" t="s">
        <v>1734</v>
      </c>
    </row>
    <row r="162" spans="1:33" s="43" customFormat="1" ht="38.25" x14ac:dyDescent="0.2">
      <c r="A162" s="66">
        <v>6</v>
      </c>
      <c r="B162" s="66">
        <v>1</v>
      </c>
      <c r="C162" s="66" t="s">
        <v>161</v>
      </c>
      <c r="D162" s="67">
        <v>106</v>
      </c>
      <c r="E162" s="66" t="s">
        <v>323</v>
      </c>
      <c r="F162" s="24">
        <v>856</v>
      </c>
      <c r="G162" s="24" t="str">
        <f t="shared" si="43"/>
        <v>1</v>
      </c>
      <c r="H162" s="25">
        <f t="shared" si="57"/>
        <v>9.9999999999999992E-2</v>
      </c>
      <c r="I162" s="26">
        <v>0</v>
      </c>
      <c r="J162" s="27" t="str">
        <f t="shared" si="45"/>
        <v>1</v>
      </c>
      <c r="K162" s="28">
        <f t="shared" si="58"/>
        <v>9.9999999999999992E-2</v>
      </c>
      <c r="L162" s="29">
        <v>0</v>
      </c>
      <c r="M162" s="30" t="str">
        <f t="shared" si="47"/>
        <v>1</v>
      </c>
      <c r="N162" s="31">
        <f t="shared" si="48"/>
        <v>4.9999999999999996E-2</v>
      </c>
      <c r="O162" s="32">
        <v>0</v>
      </c>
      <c r="P162" s="33" t="str">
        <f t="shared" si="49"/>
        <v>1</v>
      </c>
      <c r="Q162" s="34">
        <f t="shared" si="59"/>
        <v>4.9999999999999996E-2</v>
      </c>
      <c r="R162" s="35">
        <v>0</v>
      </c>
      <c r="S162" s="35" t="str">
        <f t="shared" si="51"/>
        <v>1</v>
      </c>
      <c r="T162" s="36">
        <f t="shared" si="60"/>
        <v>2.6666666666666668E-2</v>
      </c>
      <c r="U162" s="35">
        <v>0</v>
      </c>
      <c r="V162" s="35" t="str">
        <f t="shared" si="53"/>
        <v>1</v>
      </c>
      <c r="W162" s="36">
        <f t="shared" si="61"/>
        <v>6.6666666666666671E-3</v>
      </c>
      <c r="X162" s="37">
        <f t="shared" si="55"/>
        <v>0.33333333333333331</v>
      </c>
      <c r="Y162" s="73" t="str">
        <f t="shared" si="56"/>
        <v>Sin Presencia</v>
      </c>
      <c r="Z162" s="38">
        <v>748754.95</v>
      </c>
      <c r="AA162" s="40">
        <v>9692585.0800000001</v>
      </c>
      <c r="AB162" s="40"/>
      <c r="AC162" s="40"/>
      <c r="AD162" s="40"/>
      <c r="AE162" s="40"/>
      <c r="AF162" s="75" t="s">
        <v>1734</v>
      </c>
    </row>
    <row r="163" spans="1:33" s="43" customFormat="1" ht="38.25" x14ac:dyDescent="0.2">
      <c r="A163" s="66">
        <v>6</v>
      </c>
      <c r="B163" s="66">
        <v>1</v>
      </c>
      <c r="C163" s="66" t="s">
        <v>161</v>
      </c>
      <c r="D163" s="67">
        <v>106</v>
      </c>
      <c r="E163" s="66" t="s">
        <v>330</v>
      </c>
      <c r="F163" s="24">
        <v>145</v>
      </c>
      <c r="G163" s="24" t="str">
        <f t="shared" si="43"/>
        <v>1</v>
      </c>
      <c r="H163" s="25">
        <f t="shared" si="57"/>
        <v>9.9999999999999992E-2</v>
      </c>
      <c r="I163" s="26">
        <v>0</v>
      </c>
      <c r="J163" s="27" t="str">
        <f t="shared" si="45"/>
        <v>1</v>
      </c>
      <c r="K163" s="28">
        <f t="shared" si="58"/>
        <v>9.9999999999999992E-2</v>
      </c>
      <c r="L163" s="29">
        <v>0</v>
      </c>
      <c r="M163" s="30" t="str">
        <f t="shared" si="47"/>
        <v>1</v>
      </c>
      <c r="N163" s="31">
        <f t="shared" si="48"/>
        <v>4.9999999999999996E-2</v>
      </c>
      <c r="O163" s="32">
        <v>0</v>
      </c>
      <c r="P163" s="33" t="str">
        <f t="shared" si="49"/>
        <v>1</v>
      </c>
      <c r="Q163" s="34">
        <f t="shared" si="59"/>
        <v>4.9999999999999996E-2</v>
      </c>
      <c r="R163" s="35">
        <v>0</v>
      </c>
      <c r="S163" s="35" t="str">
        <f t="shared" si="51"/>
        <v>1</v>
      </c>
      <c r="T163" s="36">
        <f t="shared" si="60"/>
        <v>2.6666666666666668E-2</v>
      </c>
      <c r="U163" s="35">
        <v>0</v>
      </c>
      <c r="V163" s="35" t="str">
        <f t="shared" si="53"/>
        <v>1</v>
      </c>
      <c r="W163" s="36">
        <f t="shared" si="61"/>
        <v>6.6666666666666671E-3</v>
      </c>
      <c r="X163" s="37">
        <f t="shared" si="55"/>
        <v>0.33333333333333331</v>
      </c>
      <c r="Y163" s="73" t="str">
        <f t="shared" si="56"/>
        <v>Sin Presencia</v>
      </c>
      <c r="Z163" s="38">
        <v>760674.56</v>
      </c>
      <c r="AA163" s="40">
        <v>9690221.8200000003</v>
      </c>
      <c r="AB163" s="40"/>
      <c r="AC163" s="40"/>
      <c r="AD163" s="40"/>
      <c r="AE163" s="40"/>
      <c r="AF163" s="75" t="s">
        <v>1734</v>
      </c>
    </row>
    <row r="164" spans="1:33" s="43" customFormat="1" ht="38.25" x14ac:dyDescent="0.2">
      <c r="A164" s="66">
        <v>6</v>
      </c>
      <c r="B164" s="66">
        <v>1</v>
      </c>
      <c r="C164" s="66" t="s">
        <v>161</v>
      </c>
      <c r="D164" s="67">
        <v>107</v>
      </c>
      <c r="E164" s="66" t="s">
        <v>179</v>
      </c>
      <c r="F164" s="24">
        <v>1747</v>
      </c>
      <c r="G164" s="24" t="str">
        <f t="shared" si="43"/>
        <v>1</v>
      </c>
      <c r="H164" s="25">
        <f t="shared" si="57"/>
        <v>9.9999999999999992E-2</v>
      </c>
      <c r="I164" s="26">
        <v>2</v>
      </c>
      <c r="J164" s="27" t="str">
        <f t="shared" si="45"/>
        <v>1</v>
      </c>
      <c r="K164" s="28">
        <f t="shared" si="58"/>
        <v>9.9999999999999992E-2</v>
      </c>
      <c r="L164" s="29">
        <v>0</v>
      </c>
      <c r="M164" s="30" t="str">
        <f t="shared" si="47"/>
        <v>1</v>
      </c>
      <c r="N164" s="31">
        <f t="shared" si="48"/>
        <v>4.9999999999999996E-2</v>
      </c>
      <c r="O164" s="32">
        <v>0</v>
      </c>
      <c r="P164" s="33" t="str">
        <f t="shared" si="49"/>
        <v>1</v>
      </c>
      <c r="Q164" s="34">
        <f t="shared" si="59"/>
        <v>4.9999999999999996E-2</v>
      </c>
      <c r="R164" s="35">
        <f>+VLOOKUP(E164,'[1]% DESCOMP_MATRICULA'!$B$4:$D$101,2,FALSE)</f>
        <v>0</v>
      </c>
      <c r="S164" s="35" t="str">
        <f t="shared" si="51"/>
        <v>1</v>
      </c>
      <c r="T164" s="36">
        <f t="shared" si="60"/>
        <v>2.6666666666666668E-2</v>
      </c>
      <c r="U164" s="35">
        <f>+VLOOKUP(E164,'[1]% DESCOMP_MATRICULA'!$B$4:$D$101,3,FALSE)</f>
        <v>0</v>
      </c>
      <c r="V164" s="35" t="str">
        <f t="shared" si="53"/>
        <v>1</v>
      </c>
      <c r="W164" s="36">
        <f t="shared" si="61"/>
        <v>6.6666666666666671E-3</v>
      </c>
      <c r="X164" s="37">
        <f t="shared" si="55"/>
        <v>0.33333333333333331</v>
      </c>
      <c r="Y164" s="73" t="str">
        <f t="shared" si="56"/>
        <v>Sin Presencia</v>
      </c>
      <c r="Z164" s="38">
        <v>639427.49069999997</v>
      </c>
      <c r="AA164" s="40">
        <v>9661508.8539000005</v>
      </c>
      <c r="AB164" s="40" t="s">
        <v>165</v>
      </c>
      <c r="AC164" s="40"/>
      <c r="AD164" s="40"/>
      <c r="AE164" s="40"/>
      <c r="AF164" s="75" t="s">
        <v>1772</v>
      </c>
    </row>
    <row r="165" spans="1:33" s="43" customFormat="1" ht="38.25" x14ac:dyDescent="0.2">
      <c r="A165" s="66">
        <v>6</v>
      </c>
      <c r="B165" s="66">
        <v>1</v>
      </c>
      <c r="C165" s="66" t="s">
        <v>161</v>
      </c>
      <c r="D165" s="67">
        <v>108</v>
      </c>
      <c r="E165" s="66" t="s">
        <v>177</v>
      </c>
      <c r="F165" s="24">
        <v>821</v>
      </c>
      <c r="G165" s="24" t="str">
        <f t="shared" si="43"/>
        <v>1</v>
      </c>
      <c r="H165" s="25">
        <f t="shared" si="57"/>
        <v>9.9999999999999992E-2</v>
      </c>
      <c r="I165" s="26">
        <v>1</v>
      </c>
      <c r="J165" s="27" t="str">
        <f t="shared" si="45"/>
        <v>1</v>
      </c>
      <c r="K165" s="28">
        <f t="shared" si="58"/>
        <v>9.9999999999999992E-2</v>
      </c>
      <c r="L165" s="29">
        <v>23</v>
      </c>
      <c r="M165" s="30" t="str">
        <f t="shared" si="47"/>
        <v>2</v>
      </c>
      <c r="N165" s="31">
        <f t="shared" si="48"/>
        <v>9.9999999999999992E-2</v>
      </c>
      <c r="O165" s="32">
        <v>2</v>
      </c>
      <c r="P165" s="33" t="str">
        <f t="shared" si="49"/>
        <v>2</v>
      </c>
      <c r="Q165" s="34">
        <f t="shared" si="59"/>
        <v>9.9999999999999992E-2</v>
      </c>
      <c r="R165" s="35">
        <f>+VLOOKUP(E165,'[1]% DESCOMP_MATRICULA'!$B$4:$D$101,2,FALSE)</f>
        <v>0</v>
      </c>
      <c r="S165" s="35" t="str">
        <f t="shared" si="51"/>
        <v>1</v>
      </c>
      <c r="T165" s="36">
        <f t="shared" si="60"/>
        <v>2.6666666666666668E-2</v>
      </c>
      <c r="U165" s="35">
        <f>+VLOOKUP(E165,'[1]% DESCOMP_MATRICULA'!$B$4:$D$101,3,FALSE)</f>
        <v>0</v>
      </c>
      <c r="V165" s="35" t="str">
        <f t="shared" si="53"/>
        <v>1</v>
      </c>
      <c r="W165" s="36">
        <f t="shared" si="61"/>
        <v>6.6666666666666671E-3</v>
      </c>
      <c r="X165" s="37">
        <f t="shared" si="55"/>
        <v>0.43333333333333329</v>
      </c>
      <c r="Y165" s="73" t="str">
        <f t="shared" si="56"/>
        <v>Sin Presencia</v>
      </c>
      <c r="Z165" s="38">
        <v>745199.89</v>
      </c>
      <c r="AA165" s="40">
        <v>9662581.8200000003</v>
      </c>
      <c r="AB165" s="40" t="s">
        <v>165</v>
      </c>
      <c r="AC165" s="40"/>
      <c r="AD165" s="40"/>
      <c r="AE165" s="40"/>
      <c r="AF165" s="75" t="s">
        <v>1773</v>
      </c>
    </row>
    <row r="166" spans="1:33" s="43" customFormat="1" ht="38.25" x14ac:dyDescent="0.2">
      <c r="A166" s="66">
        <v>6</v>
      </c>
      <c r="B166" s="66">
        <v>3</v>
      </c>
      <c r="C166" s="66" t="s">
        <v>168</v>
      </c>
      <c r="D166" s="67">
        <v>301</v>
      </c>
      <c r="E166" s="66" t="s">
        <v>181</v>
      </c>
      <c r="F166" s="24">
        <v>2639</v>
      </c>
      <c r="G166" s="24" t="str">
        <f t="shared" si="43"/>
        <v>2</v>
      </c>
      <c r="H166" s="25">
        <f t="shared" si="57"/>
        <v>0.19999999999999998</v>
      </c>
      <c r="I166" s="26">
        <v>0</v>
      </c>
      <c r="J166" s="27" t="str">
        <f t="shared" si="45"/>
        <v>1</v>
      </c>
      <c r="K166" s="28">
        <f t="shared" si="58"/>
        <v>9.9999999999999992E-2</v>
      </c>
      <c r="L166" s="29">
        <v>0</v>
      </c>
      <c r="M166" s="30" t="str">
        <f t="shared" si="47"/>
        <v>1</v>
      </c>
      <c r="N166" s="31">
        <f t="shared" si="48"/>
        <v>4.9999999999999996E-2</v>
      </c>
      <c r="O166" s="32">
        <v>0</v>
      </c>
      <c r="P166" s="33" t="str">
        <f t="shared" si="49"/>
        <v>1</v>
      </c>
      <c r="Q166" s="34">
        <f t="shared" si="59"/>
        <v>4.9999999999999996E-2</v>
      </c>
      <c r="R166" s="35">
        <v>0</v>
      </c>
      <c r="S166" s="35" t="str">
        <f t="shared" si="51"/>
        <v>1</v>
      </c>
      <c r="T166" s="36">
        <f t="shared" si="60"/>
        <v>2.6666666666666668E-2</v>
      </c>
      <c r="U166" s="35">
        <v>0</v>
      </c>
      <c r="V166" s="35" t="str">
        <f t="shared" si="53"/>
        <v>1</v>
      </c>
      <c r="W166" s="36">
        <f t="shared" si="61"/>
        <v>6.6666666666666671E-3</v>
      </c>
      <c r="X166" s="37">
        <f t="shared" si="55"/>
        <v>0.43333333333333329</v>
      </c>
      <c r="Y166" s="73" t="str">
        <f t="shared" si="56"/>
        <v>Sin Presencia</v>
      </c>
      <c r="Z166" s="38">
        <v>739503.30980000005</v>
      </c>
      <c r="AA166" s="40">
        <v>9696880.2061999999</v>
      </c>
      <c r="AB166" s="40"/>
      <c r="AC166" s="40"/>
      <c r="AD166" s="40"/>
      <c r="AE166" s="40"/>
      <c r="AF166" s="75" t="s">
        <v>1734</v>
      </c>
    </row>
    <row r="167" spans="1:33" s="43" customFormat="1" ht="38.25" x14ac:dyDescent="0.2">
      <c r="A167" s="66">
        <v>6</v>
      </c>
      <c r="B167" s="66">
        <v>3</v>
      </c>
      <c r="C167" s="66" t="s">
        <v>168</v>
      </c>
      <c r="D167" s="67">
        <v>301</v>
      </c>
      <c r="E167" s="66" t="s">
        <v>332</v>
      </c>
      <c r="F167" s="24">
        <v>1315</v>
      </c>
      <c r="G167" s="24" t="str">
        <f t="shared" si="43"/>
        <v>1</v>
      </c>
      <c r="H167" s="25">
        <f t="shared" si="57"/>
        <v>9.9999999999999992E-2</v>
      </c>
      <c r="I167" s="26">
        <v>2</v>
      </c>
      <c r="J167" s="27" t="str">
        <f t="shared" si="45"/>
        <v>1</v>
      </c>
      <c r="K167" s="28">
        <f t="shared" si="58"/>
        <v>9.9999999999999992E-2</v>
      </c>
      <c r="L167" s="29">
        <v>15</v>
      </c>
      <c r="M167" s="30" t="str">
        <f t="shared" si="47"/>
        <v>2</v>
      </c>
      <c r="N167" s="31">
        <f t="shared" si="48"/>
        <v>9.9999999999999992E-2</v>
      </c>
      <c r="O167" s="32">
        <v>2</v>
      </c>
      <c r="P167" s="33" t="str">
        <f t="shared" si="49"/>
        <v>2</v>
      </c>
      <c r="Q167" s="34">
        <f t="shared" si="59"/>
        <v>9.9999999999999992E-2</v>
      </c>
      <c r="R167" s="35">
        <f>+VLOOKUP(E167,'[1]% DESCOMP_MATRICULA'!$B$4:$D$101,2,FALSE)</f>
        <v>0</v>
      </c>
      <c r="S167" s="35" t="str">
        <f t="shared" si="51"/>
        <v>1</v>
      </c>
      <c r="T167" s="36">
        <f t="shared" si="60"/>
        <v>2.6666666666666668E-2</v>
      </c>
      <c r="U167" s="35">
        <f>+VLOOKUP(E167,'[1]% DESCOMP_MATRICULA'!$B$4:$D$101,3,FALSE)</f>
        <v>0</v>
      </c>
      <c r="V167" s="35" t="str">
        <f t="shared" si="53"/>
        <v>1</v>
      </c>
      <c r="W167" s="36">
        <f t="shared" si="61"/>
        <v>6.6666666666666671E-3</v>
      </c>
      <c r="X167" s="37">
        <f t="shared" si="55"/>
        <v>0.43333333333333329</v>
      </c>
      <c r="Y167" s="73" t="str">
        <f t="shared" si="56"/>
        <v>Sin Presencia</v>
      </c>
      <c r="Z167" s="38">
        <v>734544.68</v>
      </c>
      <c r="AA167" s="40">
        <v>9699886.6500000004</v>
      </c>
      <c r="AB167" s="40"/>
      <c r="AC167" s="40"/>
      <c r="AD167" s="40"/>
      <c r="AE167" s="40"/>
      <c r="AF167" s="75" t="s">
        <v>1772</v>
      </c>
    </row>
    <row r="168" spans="1:33" s="43" customFormat="1" ht="38.25" x14ac:dyDescent="0.2">
      <c r="A168" s="66">
        <v>6</v>
      </c>
      <c r="B168" s="66">
        <v>3</v>
      </c>
      <c r="C168" s="66" t="s">
        <v>168</v>
      </c>
      <c r="D168" s="67">
        <v>301</v>
      </c>
      <c r="E168" s="66" t="s">
        <v>335</v>
      </c>
      <c r="F168" s="24">
        <v>209</v>
      </c>
      <c r="G168" s="24" t="str">
        <f t="shared" si="43"/>
        <v>1</v>
      </c>
      <c r="H168" s="25">
        <f t="shared" si="57"/>
        <v>9.9999999999999992E-2</v>
      </c>
      <c r="I168" s="26">
        <v>0</v>
      </c>
      <c r="J168" s="27" t="str">
        <f t="shared" si="45"/>
        <v>1</v>
      </c>
      <c r="K168" s="28">
        <f t="shared" si="58"/>
        <v>9.9999999999999992E-2</v>
      </c>
      <c r="L168" s="29">
        <v>0</v>
      </c>
      <c r="M168" s="30" t="str">
        <f t="shared" si="47"/>
        <v>1</v>
      </c>
      <c r="N168" s="31">
        <f t="shared" si="48"/>
        <v>4.9999999999999996E-2</v>
      </c>
      <c r="O168" s="32">
        <v>0</v>
      </c>
      <c r="P168" s="33" t="str">
        <f t="shared" si="49"/>
        <v>1</v>
      </c>
      <c r="Q168" s="34">
        <f t="shared" si="59"/>
        <v>4.9999999999999996E-2</v>
      </c>
      <c r="R168" s="35">
        <v>0</v>
      </c>
      <c r="S168" s="35" t="str">
        <f t="shared" si="51"/>
        <v>1</v>
      </c>
      <c r="T168" s="36">
        <f t="shared" si="60"/>
        <v>2.6666666666666668E-2</v>
      </c>
      <c r="U168" s="35">
        <v>0</v>
      </c>
      <c r="V168" s="35" t="str">
        <f t="shared" si="53"/>
        <v>1</v>
      </c>
      <c r="W168" s="36">
        <f t="shared" si="61"/>
        <v>6.6666666666666671E-3</v>
      </c>
      <c r="X168" s="37">
        <f t="shared" si="55"/>
        <v>0.33333333333333331</v>
      </c>
      <c r="Y168" s="73" t="str">
        <f t="shared" si="56"/>
        <v>Sin Presencia</v>
      </c>
      <c r="Z168" s="38">
        <v>731301.77</v>
      </c>
      <c r="AA168" s="40">
        <v>9693182.2699999996</v>
      </c>
      <c r="AB168" s="40"/>
      <c r="AC168" s="40"/>
      <c r="AD168" s="40"/>
      <c r="AE168" s="40"/>
      <c r="AF168" s="75" t="s">
        <v>1734</v>
      </c>
    </row>
    <row r="169" spans="1:33" s="43" customFormat="1" ht="108.75" customHeight="1" x14ac:dyDescent="0.2">
      <c r="A169" s="66">
        <v>6</v>
      </c>
      <c r="B169" s="66">
        <v>3</v>
      </c>
      <c r="C169" s="66" t="s">
        <v>168</v>
      </c>
      <c r="D169" s="67">
        <v>302</v>
      </c>
      <c r="E169" s="77" t="s">
        <v>168</v>
      </c>
      <c r="F169" s="24">
        <v>23754</v>
      </c>
      <c r="G169" s="24" t="str">
        <f t="shared" si="43"/>
        <v>3</v>
      </c>
      <c r="H169" s="25">
        <f t="shared" si="57"/>
        <v>0.3</v>
      </c>
      <c r="I169" s="26">
        <v>43</v>
      </c>
      <c r="J169" s="27" t="str">
        <f t="shared" si="45"/>
        <v>1</v>
      </c>
      <c r="K169" s="28">
        <f t="shared" si="58"/>
        <v>9.9999999999999992E-2</v>
      </c>
      <c r="L169" s="29">
        <v>1462</v>
      </c>
      <c r="M169" s="30" t="str">
        <f t="shared" si="47"/>
        <v>3</v>
      </c>
      <c r="N169" s="31">
        <f t="shared" si="48"/>
        <v>0.15</v>
      </c>
      <c r="O169" s="32">
        <v>80</v>
      </c>
      <c r="P169" s="33" t="str">
        <f t="shared" si="49"/>
        <v>3</v>
      </c>
      <c r="Q169" s="34">
        <f t="shared" si="59"/>
        <v>0.15</v>
      </c>
      <c r="R169" s="35">
        <f>+VLOOKUP(E169,'[1]% DESCOMP_MATRICULA'!$B$4:$D$101,2,FALSE)</f>
        <v>84</v>
      </c>
      <c r="S169" s="35" t="str">
        <f t="shared" si="51"/>
        <v>3</v>
      </c>
      <c r="T169" s="36">
        <f t="shared" si="60"/>
        <v>0.08</v>
      </c>
      <c r="U169" s="35">
        <f>+VLOOKUP(E169,'[1]% DESCOMP_MATRICULA'!$B$4:$D$101,3,FALSE)</f>
        <v>2</v>
      </c>
      <c r="V169" s="35" t="str">
        <f t="shared" si="53"/>
        <v>3</v>
      </c>
      <c r="W169" s="36">
        <f t="shared" si="61"/>
        <v>0.02</v>
      </c>
      <c r="X169" s="37">
        <f t="shared" si="55"/>
        <v>0.79999999999999993</v>
      </c>
      <c r="Y169" s="73" t="str">
        <f t="shared" si="56"/>
        <v>Distrito</v>
      </c>
      <c r="Z169" s="38">
        <v>729237.75</v>
      </c>
      <c r="AA169" s="40">
        <v>9716861.6899999995</v>
      </c>
      <c r="AB169" s="40"/>
      <c r="AC169" s="40"/>
      <c r="AD169" s="40" t="str">
        <f>+E169</f>
        <v>CAÑAR</v>
      </c>
      <c r="AE169" s="40" t="s">
        <v>169</v>
      </c>
      <c r="AF169" s="41" t="s">
        <v>1731</v>
      </c>
      <c r="AG169" s="87" t="s">
        <v>1676</v>
      </c>
    </row>
    <row r="170" spans="1:33" s="43" customFormat="1" ht="48" customHeight="1" x14ac:dyDescent="0.2">
      <c r="A170" s="66">
        <v>6</v>
      </c>
      <c r="B170" s="66">
        <v>3</v>
      </c>
      <c r="C170" s="66" t="s">
        <v>168</v>
      </c>
      <c r="D170" s="67">
        <v>302</v>
      </c>
      <c r="E170" s="66" t="s">
        <v>334</v>
      </c>
      <c r="F170" s="24">
        <v>4353</v>
      </c>
      <c r="G170" s="24" t="str">
        <f t="shared" si="43"/>
        <v>2</v>
      </c>
      <c r="H170" s="25">
        <f t="shared" si="57"/>
        <v>0.19999999999999998</v>
      </c>
      <c r="I170" s="26">
        <v>5</v>
      </c>
      <c r="J170" s="27" t="str">
        <f t="shared" si="45"/>
        <v>1</v>
      </c>
      <c r="K170" s="28">
        <f t="shared" si="58"/>
        <v>9.9999999999999992E-2</v>
      </c>
      <c r="L170" s="29">
        <v>287</v>
      </c>
      <c r="M170" s="30" t="str">
        <f t="shared" si="47"/>
        <v>2</v>
      </c>
      <c r="N170" s="31">
        <f t="shared" si="48"/>
        <v>9.9999999999999992E-2</v>
      </c>
      <c r="O170" s="32">
        <v>16</v>
      </c>
      <c r="P170" s="33" t="str">
        <f t="shared" si="49"/>
        <v>2</v>
      </c>
      <c r="Q170" s="34">
        <f t="shared" si="59"/>
        <v>9.9999999999999992E-2</v>
      </c>
      <c r="R170" s="35">
        <f>+VLOOKUP(E170,'[1]% DESCOMP_MATRICULA'!$B$4:$D$101,2,FALSE)</f>
        <v>39</v>
      </c>
      <c r="S170" s="35" t="str">
        <f t="shared" si="51"/>
        <v>3</v>
      </c>
      <c r="T170" s="36">
        <f t="shared" si="60"/>
        <v>0.08</v>
      </c>
      <c r="U170" s="35">
        <f>+VLOOKUP(E170,'[1]% DESCOMP_MATRICULA'!$B$4:$D$101,3,FALSE)</f>
        <v>7</v>
      </c>
      <c r="V170" s="35" t="str">
        <f t="shared" si="53"/>
        <v>3</v>
      </c>
      <c r="W170" s="36">
        <f t="shared" si="61"/>
        <v>0.02</v>
      </c>
      <c r="X170" s="37">
        <f t="shared" si="55"/>
        <v>0.6</v>
      </c>
      <c r="Y170" s="73" t="str">
        <f t="shared" si="56"/>
        <v>Oficina Tecnica</v>
      </c>
      <c r="Z170" s="38">
        <v>730435.39</v>
      </c>
      <c r="AA170" s="40">
        <v>9722354.6999999993</v>
      </c>
      <c r="AB170" s="40"/>
      <c r="AC170" s="40"/>
      <c r="AD170" s="40"/>
      <c r="AE170" s="40"/>
      <c r="AF170" s="74" t="s">
        <v>1713</v>
      </c>
    </row>
    <row r="171" spans="1:33" s="43" customFormat="1" ht="25.5" x14ac:dyDescent="0.2">
      <c r="A171" s="66">
        <v>6</v>
      </c>
      <c r="B171" s="66">
        <v>3</v>
      </c>
      <c r="C171" s="66" t="s">
        <v>168</v>
      </c>
      <c r="D171" s="67">
        <v>302</v>
      </c>
      <c r="E171" s="66" t="s">
        <v>336</v>
      </c>
      <c r="F171" s="24">
        <v>3858</v>
      </c>
      <c r="G171" s="24" t="str">
        <f t="shared" si="43"/>
        <v>2</v>
      </c>
      <c r="H171" s="25">
        <f t="shared" si="57"/>
        <v>0.19999999999999998</v>
      </c>
      <c r="I171" s="26">
        <v>4</v>
      </c>
      <c r="J171" s="27" t="str">
        <f t="shared" si="45"/>
        <v>1</v>
      </c>
      <c r="K171" s="28">
        <f t="shared" si="58"/>
        <v>9.9999999999999992E-2</v>
      </c>
      <c r="L171" s="29">
        <v>336</v>
      </c>
      <c r="M171" s="30" t="str">
        <f t="shared" si="47"/>
        <v>2</v>
      </c>
      <c r="N171" s="31">
        <f t="shared" si="48"/>
        <v>9.9999999999999992E-2</v>
      </c>
      <c r="O171" s="32">
        <v>13</v>
      </c>
      <c r="P171" s="33" t="str">
        <f t="shared" si="49"/>
        <v>2</v>
      </c>
      <c r="Q171" s="34">
        <f t="shared" si="59"/>
        <v>9.9999999999999992E-2</v>
      </c>
      <c r="R171" s="35">
        <f>+VLOOKUP(E171,'[1]% DESCOMP_MATRICULA'!$B$4:$D$101,2,FALSE)</f>
        <v>14</v>
      </c>
      <c r="S171" s="35" t="str">
        <f t="shared" si="51"/>
        <v>3</v>
      </c>
      <c r="T171" s="36">
        <f t="shared" si="60"/>
        <v>0.08</v>
      </c>
      <c r="U171" s="35">
        <f>+VLOOKUP(E171,'[1]% DESCOMP_MATRICULA'!$B$4:$D$101,3,FALSE)</f>
        <v>0</v>
      </c>
      <c r="V171" s="35" t="str">
        <f t="shared" si="53"/>
        <v>1</v>
      </c>
      <c r="W171" s="36">
        <f t="shared" si="61"/>
        <v>6.6666666666666671E-3</v>
      </c>
      <c r="X171" s="37">
        <f t="shared" si="55"/>
        <v>0.58666666666666656</v>
      </c>
      <c r="Y171" s="73" t="str">
        <f t="shared" si="56"/>
        <v>Sin Presencia</v>
      </c>
      <c r="Z171" s="38">
        <v>716635.78410000005</v>
      </c>
      <c r="AA171" s="40">
        <v>9730446.1744999997</v>
      </c>
      <c r="AB171" s="40"/>
      <c r="AC171" s="40"/>
      <c r="AD171" s="40"/>
      <c r="AE171" s="40"/>
      <c r="AF171" s="75" t="s">
        <v>1774</v>
      </c>
    </row>
    <row r="172" spans="1:33" s="43" customFormat="1" ht="51" customHeight="1" x14ac:dyDescent="0.2">
      <c r="A172" s="66">
        <v>6</v>
      </c>
      <c r="B172" s="66">
        <v>3</v>
      </c>
      <c r="C172" s="66" t="s">
        <v>168</v>
      </c>
      <c r="D172" s="67">
        <v>303</v>
      </c>
      <c r="E172" s="66" t="s">
        <v>333</v>
      </c>
      <c r="F172" s="24">
        <v>6436</v>
      </c>
      <c r="G172" s="24" t="str">
        <f t="shared" si="43"/>
        <v>2</v>
      </c>
      <c r="H172" s="25">
        <f t="shared" si="44"/>
        <v>0.19999999999999998</v>
      </c>
      <c r="I172" s="26">
        <v>0</v>
      </c>
      <c r="J172" s="27" t="str">
        <f t="shared" si="45"/>
        <v>1</v>
      </c>
      <c r="K172" s="28">
        <f t="shared" si="46"/>
        <v>9.9999999999999992E-2</v>
      </c>
      <c r="L172" s="29">
        <v>0</v>
      </c>
      <c r="M172" s="30" t="str">
        <f t="shared" si="47"/>
        <v>1</v>
      </c>
      <c r="N172" s="31">
        <f t="shared" si="48"/>
        <v>4.9999999999999996E-2</v>
      </c>
      <c r="O172" s="32">
        <v>0</v>
      </c>
      <c r="P172" s="33" t="str">
        <f t="shared" si="49"/>
        <v>1</v>
      </c>
      <c r="Q172" s="34">
        <f t="shared" si="50"/>
        <v>4.9999999999999996E-2</v>
      </c>
      <c r="R172" s="35">
        <v>0</v>
      </c>
      <c r="S172" s="35" t="str">
        <f t="shared" si="51"/>
        <v>1</v>
      </c>
      <c r="T172" s="36">
        <f t="shared" si="52"/>
        <v>2.6666666666666668E-2</v>
      </c>
      <c r="U172" s="35">
        <v>0</v>
      </c>
      <c r="V172" s="35" t="str">
        <f t="shared" si="53"/>
        <v>1</v>
      </c>
      <c r="W172" s="36">
        <f t="shared" si="54"/>
        <v>6.6666666666666671E-3</v>
      </c>
      <c r="X172" s="37">
        <f t="shared" si="55"/>
        <v>0.43333333333333329</v>
      </c>
      <c r="Y172" s="73" t="str">
        <f t="shared" si="56"/>
        <v>Sin Presencia</v>
      </c>
      <c r="Z172" s="38">
        <v>684696.06</v>
      </c>
      <c r="AA172" s="40">
        <v>9732076.7899999991</v>
      </c>
      <c r="AB172" s="40"/>
      <c r="AC172" s="40"/>
      <c r="AD172" s="40"/>
      <c r="AE172" s="40"/>
      <c r="AF172" s="75" t="s">
        <v>1734</v>
      </c>
    </row>
    <row r="173" spans="1:33" s="43" customFormat="1" ht="79.5" customHeight="1" x14ac:dyDescent="0.2">
      <c r="A173" s="66">
        <v>6</v>
      </c>
      <c r="B173" s="66">
        <v>14</v>
      </c>
      <c r="C173" s="66" t="s">
        <v>147</v>
      </c>
      <c r="D173" s="66">
        <v>1401</v>
      </c>
      <c r="E173" s="77" t="s">
        <v>153</v>
      </c>
      <c r="F173" s="24">
        <v>16999</v>
      </c>
      <c r="G173" s="24" t="str">
        <f t="shared" si="43"/>
        <v>3</v>
      </c>
      <c r="H173" s="25">
        <f t="shared" si="44"/>
        <v>0.3</v>
      </c>
      <c r="I173" s="26">
        <v>49</v>
      </c>
      <c r="J173" s="27" t="str">
        <f t="shared" si="45"/>
        <v>2</v>
      </c>
      <c r="K173" s="28">
        <f t="shared" si="46"/>
        <v>0.19999999999999998</v>
      </c>
      <c r="L173" s="29">
        <v>3829</v>
      </c>
      <c r="M173" s="30" t="str">
        <f t="shared" si="47"/>
        <v>3</v>
      </c>
      <c r="N173" s="31">
        <f t="shared" si="48"/>
        <v>0.15</v>
      </c>
      <c r="O173" s="32">
        <v>153</v>
      </c>
      <c r="P173" s="33" t="str">
        <f t="shared" si="49"/>
        <v>3</v>
      </c>
      <c r="Q173" s="34">
        <f t="shared" si="50"/>
        <v>0.15</v>
      </c>
      <c r="R173" s="35">
        <f>+VLOOKUP(E173,'[1]% DESCOMP_MATRICULA'!$B$4:$D$101,2,FALSE)</f>
        <v>117</v>
      </c>
      <c r="S173" s="35" t="str">
        <f t="shared" si="51"/>
        <v>3</v>
      </c>
      <c r="T173" s="36">
        <f t="shared" si="52"/>
        <v>0.08</v>
      </c>
      <c r="U173" s="35">
        <f>+VLOOKUP(E173,'[1]% DESCOMP_MATRICULA'!$B$4:$D$101,3,FALSE)</f>
        <v>17</v>
      </c>
      <c r="V173" s="35" t="str">
        <f t="shared" si="53"/>
        <v>3</v>
      </c>
      <c r="W173" s="36">
        <f t="shared" si="54"/>
        <v>0.02</v>
      </c>
      <c r="X173" s="37">
        <f t="shared" si="55"/>
        <v>0.9</v>
      </c>
      <c r="Y173" s="73" t="str">
        <f t="shared" si="56"/>
        <v>Distrito</v>
      </c>
      <c r="Z173" s="38" t="e">
        <v>#N/A</v>
      </c>
      <c r="AA173" s="40" t="e">
        <v>#N/A</v>
      </c>
      <c r="AB173" s="40"/>
      <c r="AC173" s="40"/>
      <c r="AD173" s="40" t="str">
        <f>+E173</f>
        <v>MORONA</v>
      </c>
      <c r="AE173" s="40" t="s">
        <v>154</v>
      </c>
      <c r="AF173" s="41" t="s">
        <v>1775</v>
      </c>
      <c r="AG173" s="87" t="s">
        <v>1676</v>
      </c>
    </row>
    <row r="174" spans="1:33" s="42" customFormat="1" ht="48.75" customHeight="1" x14ac:dyDescent="0.25">
      <c r="A174" s="66">
        <v>6</v>
      </c>
      <c r="B174" s="66">
        <v>14</v>
      </c>
      <c r="C174" s="66" t="s">
        <v>147</v>
      </c>
      <c r="D174" s="67">
        <v>1402</v>
      </c>
      <c r="E174" s="66" t="s">
        <v>148</v>
      </c>
      <c r="F174" s="24">
        <v>7042</v>
      </c>
      <c r="G174" s="24" t="str">
        <f t="shared" si="43"/>
        <v>2</v>
      </c>
      <c r="H174" s="25">
        <f t="shared" ref="H174:H182" si="62">+($F$5/3)*G174</f>
        <v>0.19999999999999998</v>
      </c>
      <c r="I174" s="26">
        <v>36</v>
      </c>
      <c r="J174" s="27" t="str">
        <f t="shared" si="45"/>
        <v>1</v>
      </c>
      <c r="K174" s="28">
        <f t="shared" ref="K174:K182" si="63">($I$5/3)*J174</f>
        <v>9.9999999999999992E-2</v>
      </c>
      <c r="L174" s="29">
        <v>2771</v>
      </c>
      <c r="M174" s="30" t="str">
        <f t="shared" si="47"/>
        <v>3</v>
      </c>
      <c r="N174" s="31">
        <f t="shared" si="48"/>
        <v>0.15</v>
      </c>
      <c r="O174" s="32">
        <v>113</v>
      </c>
      <c r="P174" s="33" t="str">
        <f t="shared" si="49"/>
        <v>3</v>
      </c>
      <c r="Q174" s="34">
        <f t="shared" ref="Q174:Q182" si="64">+($O$5/3)*P174</f>
        <v>0.15</v>
      </c>
      <c r="R174" s="35">
        <f>+VLOOKUP(E174,'[1]% DESCOMP_MATRICULA'!$B$4:$D$101,2,FALSE)</f>
        <v>177</v>
      </c>
      <c r="S174" s="35" t="str">
        <f t="shared" si="51"/>
        <v>3</v>
      </c>
      <c r="T174" s="36">
        <f t="shared" ref="T174:T182" si="65">+($R$5/3)*S174</f>
        <v>0.08</v>
      </c>
      <c r="U174" s="35">
        <f>+VLOOKUP(E174,'[1]% DESCOMP_MATRICULA'!$B$4:$D$101,3,FALSE)</f>
        <v>2</v>
      </c>
      <c r="V174" s="35" t="str">
        <f t="shared" si="53"/>
        <v>3</v>
      </c>
      <c r="W174" s="36">
        <f t="shared" ref="W174:W182" si="66">+($U$5/3)*V174</f>
        <v>0.02</v>
      </c>
      <c r="X174" s="37">
        <f t="shared" si="55"/>
        <v>0.7</v>
      </c>
      <c r="Y174" s="73" t="str">
        <f t="shared" si="56"/>
        <v>Oficina Tecnica</v>
      </c>
      <c r="Z174" s="38">
        <v>834744.77720000001</v>
      </c>
      <c r="AA174" s="40">
        <v>9784725.9231000002</v>
      </c>
      <c r="AB174" s="40" t="str">
        <f t="shared" ref="AB174:AB180" si="67">+E174</f>
        <v>HUAMBOYA</v>
      </c>
      <c r="AC174" s="39">
        <f t="shared" ref="AC174:AC180" si="68">+D174</f>
        <v>1402</v>
      </c>
      <c r="AD174" s="40"/>
      <c r="AE174" s="40"/>
      <c r="AF174" s="41" t="s">
        <v>1776</v>
      </c>
      <c r="AG174" s="65"/>
    </row>
    <row r="175" spans="1:33" s="43" customFormat="1" ht="25.5" x14ac:dyDescent="0.2">
      <c r="A175" s="66">
        <v>6</v>
      </c>
      <c r="B175" s="66">
        <v>14</v>
      </c>
      <c r="C175" s="66" t="s">
        <v>147</v>
      </c>
      <c r="D175" s="67">
        <v>1402</v>
      </c>
      <c r="E175" s="66" t="s">
        <v>382</v>
      </c>
      <c r="F175" s="24">
        <v>913</v>
      </c>
      <c r="G175" s="24" t="str">
        <f t="shared" si="43"/>
        <v>1</v>
      </c>
      <c r="H175" s="25">
        <f t="shared" si="62"/>
        <v>9.9999999999999992E-2</v>
      </c>
      <c r="I175" s="26">
        <v>6</v>
      </c>
      <c r="J175" s="27" t="str">
        <f t="shared" si="45"/>
        <v>1</v>
      </c>
      <c r="K175" s="28">
        <f t="shared" si="63"/>
        <v>9.9999999999999992E-2</v>
      </c>
      <c r="L175" s="29">
        <v>213</v>
      </c>
      <c r="M175" s="30" t="str">
        <f t="shared" si="47"/>
        <v>2</v>
      </c>
      <c r="N175" s="31">
        <f t="shared" si="48"/>
        <v>9.9999999999999992E-2</v>
      </c>
      <c r="O175" s="32">
        <v>7</v>
      </c>
      <c r="P175" s="33" t="str">
        <f t="shared" si="49"/>
        <v>2</v>
      </c>
      <c r="Q175" s="34">
        <f t="shared" si="64"/>
        <v>9.9999999999999992E-2</v>
      </c>
      <c r="R175" s="35">
        <f>+VLOOKUP(E175,'[1]% DESCOMP_MATRICULA'!$B$4:$D$101,2,FALSE)</f>
        <v>11</v>
      </c>
      <c r="S175" s="35" t="str">
        <f t="shared" si="51"/>
        <v>2</v>
      </c>
      <c r="T175" s="36">
        <f t="shared" si="65"/>
        <v>5.3333333333333337E-2</v>
      </c>
      <c r="U175" s="35">
        <f>+VLOOKUP(E175,'[1]% DESCOMP_MATRICULA'!$B$4:$D$101,3,FALSE)</f>
        <v>0</v>
      </c>
      <c r="V175" s="35" t="str">
        <f t="shared" si="53"/>
        <v>1</v>
      </c>
      <c r="W175" s="36">
        <f t="shared" si="66"/>
        <v>6.6666666666666671E-3</v>
      </c>
      <c r="X175" s="37">
        <f t="shared" si="55"/>
        <v>0.45999999999999996</v>
      </c>
      <c r="Y175" s="73" t="str">
        <f t="shared" si="56"/>
        <v>Sin Presencia</v>
      </c>
      <c r="Z175" s="38">
        <v>830867.15</v>
      </c>
      <c r="AA175" s="40">
        <v>9786637.1999999993</v>
      </c>
      <c r="AB175" s="40" t="str">
        <f t="shared" si="67"/>
        <v>PABLO SEXTO</v>
      </c>
      <c r="AC175" s="39">
        <f t="shared" si="68"/>
        <v>1402</v>
      </c>
      <c r="AD175" s="40"/>
      <c r="AE175" s="40"/>
      <c r="AF175" s="75" t="s">
        <v>1776</v>
      </c>
    </row>
    <row r="176" spans="1:33" s="43" customFormat="1" ht="25.5" x14ac:dyDescent="0.2">
      <c r="A176" s="66">
        <v>6</v>
      </c>
      <c r="B176" s="66">
        <v>14</v>
      </c>
      <c r="C176" s="66" t="s">
        <v>147</v>
      </c>
      <c r="D176" s="67">
        <v>1402</v>
      </c>
      <c r="E176" s="66" t="s">
        <v>337</v>
      </c>
      <c r="F176" s="24">
        <v>2562</v>
      </c>
      <c r="G176" s="24" t="str">
        <f t="shared" si="43"/>
        <v>2</v>
      </c>
      <c r="H176" s="25">
        <f t="shared" si="62"/>
        <v>0.19999999999999998</v>
      </c>
      <c r="I176" s="26">
        <v>11</v>
      </c>
      <c r="J176" s="27" t="str">
        <f t="shared" si="45"/>
        <v>1</v>
      </c>
      <c r="K176" s="28">
        <f t="shared" si="63"/>
        <v>9.9999999999999992E-2</v>
      </c>
      <c r="L176" s="29">
        <v>545</v>
      </c>
      <c r="M176" s="30" t="str">
        <f t="shared" si="47"/>
        <v>2</v>
      </c>
      <c r="N176" s="31">
        <f t="shared" si="48"/>
        <v>9.9999999999999992E-2</v>
      </c>
      <c r="O176" s="32">
        <v>18</v>
      </c>
      <c r="P176" s="33" t="str">
        <f t="shared" si="49"/>
        <v>2</v>
      </c>
      <c r="Q176" s="34">
        <f t="shared" si="64"/>
        <v>9.9999999999999992E-2</v>
      </c>
      <c r="R176" s="35">
        <f>+VLOOKUP(E176,'[1]% DESCOMP_MATRICULA'!$B$4:$D$101,2,FALSE)</f>
        <v>14</v>
      </c>
      <c r="S176" s="35" t="str">
        <f t="shared" si="51"/>
        <v>3</v>
      </c>
      <c r="T176" s="36">
        <f t="shared" si="65"/>
        <v>0.08</v>
      </c>
      <c r="U176" s="35">
        <f>+VLOOKUP(E176,'[1]% DESCOMP_MATRICULA'!$B$4:$D$101,3,FALSE)</f>
        <v>0</v>
      </c>
      <c r="V176" s="35" t="str">
        <f t="shared" si="53"/>
        <v>1</v>
      </c>
      <c r="W176" s="36">
        <f t="shared" si="66"/>
        <v>6.6666666666666671E-3</v>
      </c>
      <c r="X176" s="37">
        <f t="shared" si="55"/>
        <v>0.58666666666666656</v>
      </c>
      <c r="Y176" s="73" t="str">
        <f t="shared" si="56"/>
        <v>Sin Presencia</v>
      </c>
      <c r="Z176" s="38">
        <v>837780.29779999994</v>
      </c>
      <c r="AA176" s="40">
        <v>9811612.3981999997</v>
      </c>
      <c r="AB176" s="40" t="str">
        <f t="shared" si="67"/>
        <v>PALORA</v>
      </c>
      <c r="AC176" s="39">
        <f t="shared" si="68"/>
        <v>1402</v>
      </c>
      <c r="AD176" s="40"/>
      <c r="AE176" s="40"/>
      <c r="AF176" s="75" t="s">
        <v>1776</v>
      </c>
    </row>
    <row r="177" spans="1:33" s="43" customFormat="1" ht="25.5" x14ac:dyDescent="0.2">
      <c r="A177" s="66">
        <v>6</v>
      </c>
      <c r="B177" s="66">
        <v>14</v>
      </c>
      <c r="C177" s="66" t="s">
        <v>147</v>
      </c>
      <c r="D177" s="67">
        <v>1403</v>
      </c>
      <c r="E177" s="66" t="s">
        <v>340</v>
      </c>
      <c r="F177" s="24">
        <v>4147</v>
      </c>
      <c r="G177" s="24" t="str">
        <f t="shared" si="43"/>
        <v>2</v>
      </c>
      <c r="H177" s="25">
        <f t="shared" si="62"/>
        <v>0.19999999999999998</v>
      </c>
      <c r="I177" s="26">
        <v>21</v>
      </c>
      <c r="J177" s="27" t="str">
        <f t="shared" si="45"/>
        <v>1</v>
      </c>
      <c r="K177" s="28">
        <f t="shared" si="63"/>
        <v>9.9999999999999992E-2</v>
      </c>
      <c r="L177" s="29">
        <v>1689</v>
      </c>
      <c r="M177" s="30" t="str">
        <f t="shared" si="47"/>
        <v>3</v>
      </c>
      <c r="N177" s="31">
        <f t="shared" si="48"/>
        <v>0.15</v>
      </c>
      <c r="O177" s="32">
        <v>61</v>
      </c>
      <c r="P177" s="33" t="str">
        <f t="shared" si="49"/>
        <v>3</v>
      </c>
      <c r="Q177" s="34">
        <f t="shared" si="64"/>
        <v>0.15</v>
      </c>
      <c r="R177" s="35">
        <f>+VLOOKUP(E177,'[1]% DESCOMP_MATRICULA'!$B$4:$D$101,2,FALSE)</f>
        <v>99</v>
      </c>
      <c r="S177" s="35" t="str">
        <f t="shared" si="51"/>
        <v>3</v>
      </c>
      <c r="T177" s="36">
        <f t="shared" si="65"/>
        <v>0.08</v>
      </c>
      <c r="U177" s="35">
        <f>+VLOOKUP(E177,'[1]% DESCOMP_MATRICULA'!$B$4:$D$101,3,FALSE)</f>
        <v>0</v>
      </c>
      <c r="V177" s="35" t="str">
        <f t="shared" si="53"/>
        <v>1</v>
      </c>
      <c r="W177" s="36">
        <f t="shared" si="66"/>
        <v>6.6666666666666671E-3</v>
      </c>
      <c r="X177" s="37">
        <f t="shared" si="55"/>
        <v>0.68666666666666665</v>
      </c>
      <c r="Y177" s="73" t="str">
        <f t="shared" si="56"/>
        <v>Oficina Tecnica</v>
      </c>
      <c r="Z177" s="38">
        <v>811459.45</v>
      </c>
      <c r="AA177" s="40">
        <v>9709662.8100000005</v>
      </c>
      <c r="AB177" s="40" t="str">
        <f t="shared" si="67"/>
        <v>LOGROÑO</v>
      </c>
      <c r="AC177" s="39">
        <f t="shared" si="68"/>
        <v>1403</v>
      </c>
      <c r="AD177" s="40"/>
      <c r="AE177" s="40"/>
      <c r="AF177" s="74" t="s">
        <v>1776</v>
      </c>
    </row>
    <row r="178" spans="1:33" s="42" customFormat="1" ht="25.5" x14ac:dyDescent="0.25">
      <c r="A178" s="66">
        <v>6</v>
      </c>
      <c r="B178" s="66">
        <v>14</v>
      </c>
      <c r="C178" s="66" t="s">
        <v>147</v>
      </c>
      <c r="D178" s="67">
        <v>1403</v>
      </c>
      <c r="E178" s="66" t="s">
        <v>155</v>
      </c>
      <c r="F178" s="24">
        <v>6635</v>
      </c>
      <c r="G178" s="24" t="str">
        <f t="shared" si="43"/>
        <v>2</v>
      </c>
      <c r="H178" s="25">
        <f t="shared" si="62"/>
        <v>0.19999999999999998</v>
      </c>
      <c r="I178" s="26">
        <v>15</v>
      </c>
      <c r="J178" s="27" t="str">
        <f t="shared" si="45"/>
        <v>1</v>
      </c>
      <c r="K178" s="28">
        <f t="shared" si="63"/>
        <v>9.9999999999999992E-2</v>
      </c>
      <c r="L178" s="29">
        <v>1312</v>
      </c>
      <c r="M178" s="30" t="str">
        <f t="shared" si="47"/>
        <v>3</v>
      </c>
      <c r="N178" s="31">
        <f t="shared" si="48"/>
        <v>0.15</v>
      </c>
      <c r="O178" s="32">
        <v>49</v>
      </c>
      <c r="P178" s="33" t="str">
        <f t="shared" si="49"/>
        <v>3</v>
      </c>
      <c r="Q178" s="34">
        <f t="shared" si="64"/>
        <v>0.15</v>
      </c>
      <c r="R178" s="35">
        <f>+VLOOKUP(E178,'[1]% DESCOMP_MATRICULA'!$B$4:$D$101,2,FALSE)</f>
        <v>49</v>
      </c>
      <c r="S178" s="35" t="str">
        <f t="shared" si="51"/>
        <v>3</v>
      </c>
      <c r="T178" s="36">
        <f t="shared" si="65"/>
        <v>0.08</v>
      </c>
      <c r="U178" s="35">
        <f>+VLOOKUP(E178,'[1]% DESCOMP_MATRICULA'!$B$4:$D$101,3,FALSE)</f>
        <v>10</v>
      </c>
      <c r="V178" s="35" t="str">
        <f t="shared" si="53"/>
        <v>3</v>
      </c>
      <c r="W178" s="36">
        <f t="shared" si="66"/>
        <v>0.02</v>
      </c>
      <c r="X178" s="37">
        <f t="shared" si="55"/>
        <v>0.7</v>
      </c>
      <c r="Y178" s="73" t="str">
        <f t="shared" si="56"/>
        <v>Oficina Tecnica</v>
      </c>
      <c r="Z178" s="38">
        <v>814713.9865</v>
      </c>
      <c r="AA178" s="40">
        <v>9728002.4882999994</v>
      </c>
      <c r="AB178" s="40" t="str">
        <f t="shared" si="67"/>
        <v>SUCUA</v>
      </c>
      <c r="AC178" s="39">
        <f t="shared" si="68"/>
        <v>1403</v>
      </c>
      <c r="AD178" s="40"/>
      <c r="AE178" s="40"/>
      <c r="AF178" s="72" t="s">
        <v>1776</v>
      </c>
      <c r="AG178" s="73"/>
    </row>
    <row r="179" spans="1:33" s="42" customFormat="1" ht="25.5" x14ac:dyDescent="0.25">
      <c r="A179" s="66">
        <v>6</v>
      </c>
      <c r="B179" s="66">
        <v>14</v>
      </c>
      <c r="C179" s="66" t="s">
        <v>147</v>
      </c>
      <c r="D179" s="67">
        <v>1404</v>
      </c>
      <c r="E179" s="66" t="s">
        <v>171</v>
      </c>
      <c r="F179" s="24">
        <v>5008</v>
      </c>
      <c r="G179" s="24" t="str">
        <f t="shared" si="43"/>
        <v>2</v>
      </c>
      <c r="H179" s="25">
        <f t="shared" si="62"/>
        <v>0.19999999999999998</v>
      </c>
      <c r="I179" s="26">
        <v>22</v>
      </c>
      <c r="J179" s="27" t="str">
        <f t="shared" si="45"/>
        <v>1</v>
      </c>
      <c r="K179" s="28">
        <f t="shared" si="63"/>
        <v>9.9999999999999992E-2</v>
      </c>
      <c r="L179" s="29">
        <v>959</v>
      </c>
      <c r="M179" s="30" t="str">
        <f t="shared" si="47"/>
        <v>3</v>
      </c>
      <c r="N179" s="31">
        <f t="shared" si="48"/>
        <v>0.15</v>
      </c>
      <c r="O179" s="32">
        <v>46</v>
      </c>
      <c r="P179" s="33" t="str">
        <f t="shared" si="49"/>
        <v>3</v>
      </c>
      <c r="Q179" s="34">
        <f t="shared" si="64"/>
        <v>0.15</v>
      </c>
      <c r="R179" s="35">
        <f>+VLOOKUP(E179,'[1]% DESCOMP_MATRICULA'!$B$4:$D$101,2,FALSE)</f>
        <v>33</v>
      </c>
      <c r="S179" s="35" t="str">
        <f t="shared" si="51"/>
        <v>3</v>
      </c>
      <c r="T179" s="36">
        <f t="shared" si="65"/>
        <v>0.08</v>
      </c>
      <c r="U179" s="35">
        <f>+VLOOKUP(E179,'[1]% DESCOMP_MATRICULA'!$B$4:$D$101,3,FALSE)</f>
        <v>0</v>
      </c>
      <c r="V179" s="35" t="str">
        <f t="shared" si="53"/>
        <v>1</v>
      </c>
      <c r="W179" s="36">
        <f t="shared" si="66"/>
        <v>6.6666666666666671E-3</v>
      </c>
      <c r="X179" s="37">
        <f t="shared" si="55"/>
        <v>0.68666666666666665</v>
      </c>
      <c r="Y179" s="73" t="str">
        <f t="shared" si="56"/>
        <v>Oficina Tecnica</v>
      </c>
      <c r="Z179" s="38">
        <v>768769.56</v>
      </c>
      <c r="AA179" s="40">
        <v>9623536.3100000005</v>
      </c>
      <c r="AB179" s="40" t="str">
        <f t="shared" si="67"/>
        <v>GUALAQUIZA</v>
      </c>
      <c r="AC179" s="39">
        <f t="shared" si="68"/>
        <v>1404</v>
      </c>
      <c r="AD179" s="40"/>
      <c r="AE179" s="40"/>
      <c r="AF179" s="72" t="s">
        <v>1776</v>
      </c>
      <c r="AG179" s="73"/>
    </row>
    <row r="180" spans="1:33" s="43" customFormat="1" ht="25.5" x14ac:dyDescent="0.2">
      <c r="A180" s="66">
        <v>6</v>
      </c>
      <c r="B180" s="66">
        <v>14</v>
      </c>
      <c r="C180" s="66" t="s">
        <v>147</v>
      </c>
      <c r="D180" s="67">
        <v>1404</v>
      </c>
      <c r="E180" s="66" t="s">
        <v>339</v>
      </c>
      <c r="F180" s="24">
        <v>1055</v>
      </c>
      <c r="G180" s="24" t="str">
        <f t="shared" si="43"/>
        <v>1</v>
      </c>
      <c r="H180" s="25">
        <f t="shared" si="62"/>
        <v>9.9999999999999992E-2</v>
      </c>
      <c r="I180" s="26">
        <v>7</v>
      </c>
      <c r="J180" s="27" t="str">
        <f t="shared" si="45"/>
        <v>1</v>
      </c>
      <c r="K180" s="28">
        <f t="shared" si="63"/>
        <v>9.9999999999999992E-2</v>
      </c>
      <c r="L180" s="29">
        <v>335</v>
      </c>
      <c r="M180" s="30" t="str">
        <f t="shared" si="47"/>
        <v>2</v>
      </c>
      <c r="N180" s="31">
        <f t="shared" si="48"/>
        <v>9.9999999999999992E-2</v>
      </c>
      <c r="O180" s="32">
        <v>11</v>
      </c>
      <c r="P180" s="33" t="str">
        <f t="shared" si="49"/>
        <v>2</v>
      </c>
      <c r="Q180" s="34">
        <f t="shared" si="64"/>
        <v>9.9999999999999992E-2</v>
      </c>
      <c r="R180" s="35">
        <f>+VLOOKUP(E180,'[1]% DESCOMP_MATRICULA'!$B$4:$D$101,2,FALSE)</f>
        <v>1</v>
      </c>
      <c r="S180" s="35" t="str">
        <f t="shared" si="51"/>
        <v>1</v>
      </c>
      <c r="T180" s="36">
        <f t="shared" si="65"/>
        <v>2.6666666666666668E-2</v>
      </c>
      <c r="U180" s="35">
        <f>+VLOOKUP(E180,'[1]% DESCOMP_MATRICULA'!$B$4:$D$101,3,FALSE)</f>
        <v>0</v>
      </c>
      <c r="V180" s="35" t="str">
        <f t="shared" si="53"/>
        <v>1</v>
      </c>
      <c r="W180" s="36">
        <f t="shared" si="66"/>
        <v>6.6666666666666671E-3</v>
      </c>
      <c r="X180" s="37">
        <f t="shared" si="55"/>
        <v>0.43333333333333329</v>
      </c>
      <c r="Y180" s="73" t="str">
        <f t="shared" si="56"/>
        <v>Sin Presencia</v>
      </c>
      <c r="Z180" s="38">
        <v>774449.46</v>
      </c>
      <c r="AA180" s="40">
        <v>9654908.0999999996</v>
      </c>
      <c r="AB180" s="40" t="str">
        <f t="shared" si="67"/>
        <v>SAN JUAN BOSCO</v>
      </c>
      <c r="AC180" s="39">
        <f t="shared" si="68"/>
        <v>1404</v>
      </c>
      <c r="AD180" s="40"/>
      <c r="AE180" s="40"/>
      <c r="AF180" s="75" t="s">
        <v>1776</v>
      </c>
    </row>
    <row r="181" spans="1:33" s="43" customFormat="1" ht="38.25" x14ac:dyDescent="0.2">
      <c r="A181" s="66">
        <v>6</v>
      </c>
      <c r="B181" s="66">
        <v>14</v>
      </c>
      <c r="C181" s="66" t="s">
        <v>147</v>
      </c>
      <c r="D181" s="66">
        <v>1405</v>
      </c>
      <c r="E181" s="77" t="s">
        <v>151</v>
      </c>
      <c r="F181" s="24">
        <v>17690</v>
      </c>
      <c r="G181" s="24" t="str">
        <f t="shared" si="43"/>
        <v>3</v>
      </c>
      <c r="H181" s="25">
        <f t="shared" si="62"/>
        <v>0.3</v>
      </c>
      <c r="I181" s="26">
        <v>142</v>
      </c>
      <c r="J181" s="27" t="str">
        <f t="shared" si="45"/>
        <v>3</v>
      </c>
      <c r="K181" s="28">
        <f t="shared" si="63"/>
        <v>0.3</v>
      </c>
      <c r="L181" s="29">
        <v>10650</v>
      </c>
      <c r="M181" s="30" t="str">
        <f t="shared" si="47"/>
        <v>3</v>
      </c>
      <c r="N181" s="31">
        <f t="shared" si="48"/>
        <v>0.15</v>
      </c>
      <c r="O181" s="32">
        <v>383</v>
      </c>
      <c r="P181" s="33" t="str">
        <f t="shared" si="49"/>
        <v>3</v>
      </c>
      <c r="Q181" s="34">
        <f t="shared" si="64"/>
        <v>0.15</v>
      </c>
      <c r="R181" s="35">
        <f>+VLOOKUP(E181,'[1]% DESCOMP_MATRICULA'!$B$4:$D$101,2,FALSE)</f>
        <v>378</v>
      </c>
      <c r="S181" s="35" t="str">
        <f t="shared" si="51"/>
        <v>3</v>
      </c>
      <c r="T181" s="36">
        <f t="shared" si="65"/>
        <v>0.08</v>
      </c>
      <c r="U181" s="35">
        <f>+VLOOKUP(E181,'[1]% DESCOMP_MATRICULA'!$B$4:$D$101,3,FALSE)</f>
        <v>44</v>
      </c>
      <c r="V181" s="35" t="str">
        <f t="shared" si="53"/>
        <v>3</v>
      </c>
      <c r="W181" s="36">
        <f t="shared" si="66"/>
        <v>0.02</v>
      </c>
      <c r="X181" s="37">
        <f t="shared" si="55"/>
        <v>1</v>
      </c>
      <c r="Y181" s="73" t="str">
        <f t="shared" si="56"/>
        <v>Distrito</v>
      </c>
      <c r="Z181" s="38">
        <v>888164.28839999996</v>
      </c>
      <c r="AA181" s="40">
        <v>9734465.1676000003</v>
      </c>
      <c r="AB181" s="40"/>
      <c r="AC181" s="40"/>
      <c r="AD181" s="40" t="str">
        <f>+E181</f>
        <v>TAISHA</v>
      </c>
      <c r="AE181" s="40" t="s">
        <v>152</v>
      </c>
      <c r="AF181" s="41" t="s">
        <v>1777</v>
      </c>
      <c r="AG181" s="88" t="s">
        <v>1676</v>
      </c>
    </row>
    <row r="182" spans="1:33" s="42" customFormat="1" ht="25.5" x14ac:dyDescent="0.25">
      <c r="A182" s="66">
        <v>6</v>
      </c>
      <c r="B182" s="66">
        <v>14</v>
      </c>
      <c r="C182" s="66" t="s">
        <v>147</v>
      </c>
      <c r="D182" s="67">
        <v>1406</v>
      </c>
      <c r="E182" s="66" t="s">
        <v>158</v>
      </c>
      <c r="F182" s="24">
        <v>2573</v>
      </c>
      <c r="G182" s="24" t="str">
        <f t="shared" si="43"/>
        <v>2</v>
      </c>
      <c r="H182" s="25">
        <f t="shared" si="62"/>
        <v>0.19999999999999998</v>
      </c>
      <c r="I182" s="26">
        <v>15</v>
      </c>
      <c r="J182" s="27" t="str">
        <f t="shared" si="45"/>
        <v>1</v>
      </c>
      <c r="K182" s="28">
        <f t="shared" si="63"/>
        <v>9.9999999999999992E-2</v>
      </c>
      <c r="L182" s="29">
        <v>603</v>
      </c>
      <c r="M182" s="30" t="str">
        <f t="shared" si="47"/>
        <v>2</v>
      </c>
      <c r="N182" s="31">
        <f t="shared" si="48"/>
        <v>9.9999999999999992E-2</v>
      </c>
      <c r="O182" s="32">
        <v>25</v>
      </c>
      <c r="P182" s="33" t="str">
        <f t="shared" si="49"/>
        <v>2</v>
      </c>
      <c r="Q182" s="34">
        <f t="shared" si="64"/>
        <v>9.9999999999999992E-2</v>
      </c>
      <c r="R182" s="35">
        <f>+VLOOKUP(E182,'[1]% DESCOMP_MATRICULA'!$B$4:$D$101,2,FALSE)</f>
        <v>5</v>
      </c>
      <c r="S182" s="35" t="str">
        <f t="shared" si="51"/>
        <v>2</v>
      </c>
      <c r="T182" s="36">
        <f t="shared" si="65"/>
        <v>5.3333333333333337E-2</v>
      </c>
      <c r="U182" s="35">
        <f>+VLOOKUP(E182,'[1]% DESCOMP_MATRICULA'!$B$4:$D$101,3,FALSE)</f>
        <v>0</v>
      </c>
      <c r="V182" s="35" t="str">
        <f t="shared" si="53"/>
        <v>1</v>
      </c>
      <c r="W182" s="36">
        <f t="shared" si="66"/>
        <v>6.6666666666666671E-3</v>
      </c>
      <c r="X182" s="37">
        <f t="shared" si="55"/>
        <v>0.55999999999999994</v>
      </c>
      <c r="Y182" s="73" t="str">
        <f t="shared" si="56"/>
        <v>Sin Presencia</v>
      </c>
      <c r="Z182" s="38" t="e">
        <v>#N/A</v>
      </c>
      <c r="AA182" s="40" t="e">
        <v>#N/A</v>
      </c>
      <c r="AB182" s="40" t="str">
        <f>+E182</f>
        <v>LIMON INDANZA</v>
      </c>
      <c r="AC182" s="39">
        <f>+D182</f>
        <v>1406</v>
      </c>
      <c r="AD182" s="40"/>
      <c r="AE182" s="40"/>
      <c r="AF182" s="72" t="s">
        <v>1776</v>
      </c>
      <c r="AG182" s="73"/>
    </row>
    <row r="183" spans="1:33" s="42" customFormat="1" ht="25.5" x14ac:dyDescent="0.25">
      <c r="A183" s="66">
        <v>6</v>
      </c>
      <c r="B183" s="66">
        <v>14</v>
      </c>
      <c r="C183" s="66" t="s">
        <v>147</v>
      </c>
      <c r="D183" s="67">
        <v>1406</v>
      </c>
      <c r="E183" s="66" t="s">
        <v>338</v>
      </c>
      <c r="F183" s="24">
        <v>3650</v>
      </c>
      <c r="G183" s="24" t="str">
        <f t="shared" si="43"/>
        <v>2</v>
      </c>
      <c r="H183" s="25">
        <f t="shared" si="44"/>
        <v>0.19999999999999998</v>
      </c>
      <c r="I183" s="26">
        <v>16</v>
      </c>
      <c r="J183" s="27" t="str">
        <f t="shared" si="45"/>
        <v>1</v>
      </c>
      <c r="K183" s="28">
        <f t="shared" si="46"/>
        <v>9.9999999999999992E-2</v>
      </c>
      <c r="L183" s="29">
        <v>519</v>
      </c>
      <c r="M183" s="30" t="str">
        <f t="shared" si="47"/>
        <v>2</v>
      </c>
      <c r="N183" s="31">
        <f t="shared" si="48"/>
        <v>9.9999999999999992E-2</v>
      </c>
      <c r="O183" s="32">
        <v>22</v>
      </c>
      <c r="P183" s="33" t="str">
        <f t="shared" si="49"/>
        <v>2</v>
      </c>
      <c r="Q183" s="34">
        <f t="shared" si="50"/>
        <v>9.9999999999999992E-2</v>
      </c>
      <c r="R183" s="35">
        <f>+VLOOKUP(E183,'[1]% DESCOMP_MATRICULA'!$B$4:$D$101,2,FALSE)</f>
        <v>4</v>
      </c>
      <c r="S183" s="35" t="str">
        <f t="shared" si="51"/>
        <v>2</v>
      </c>
      <c r="T183" s="36">
        <f t="shared" si="52"/>
        <v>5.3333333333333337E-2</v>
      </c>
      <c r="U183" s="35">
        <f>+VLOOKUP(E183,'[1]% DESCOMP_MATRICULA'!$B$4:$D$101,3,FALSE)</f>
        <v>0</v>
      </c>
      <c r="V183" s="35" t="str">
        <f t="shared" si="53"/>
        <v>1</v>
      </c>
      <c r="W183" s="36">
        <f t="shared" si="54"/>
        <v>6.6666666666666671E-3</v>
      </c>
      <c r="X183" s="37">
        <f t="shared" si="55"/>
        <v>0.55999999999999994</v>
      </c>
      <c r="Y183" s="73" t="str">
        <f t="shared" si="56"/>
        <v>Sin Presencia</v>
      </c>
      <c r="Z183" s="38">
        <v>832801.91119999997</v>
      </c>
      <c r="AA183" s="40">
        <v>9663117.7193999998</v>
      </c>
      <c r="AB183" s="40" t="str">
        <f>+E183</f>
        <v>SANTIAGO</v>
      </c>
      <c r="AC183" s="39">
        <f>+D183</f>
        <v>1406</v>
      </c>
      <c r="AD183" s="40"/>
      <c r="AE183" s="40"/>
      <c r="AF183" s="72" t="s">
        <v>1776</v>
      </c>
      <c r="AG183" s="73"/>
    </row>
    <row r="184" spans="1:33" s="42" customFormat="1" ht="74.25" customHeight="1" x14ac:dyDescent="0.25">
      <c r="A184" s="66">
        <v>6</v>
      </c>
      <c r="B184" s="66">
        <v>14</v>
      </c>
      <c r="C184" s="66" t="s">
        <v>147</v>
      </c>
      <c r="D184" s="67">
        <v>1406</v>
      </c>
      <c r="E184" s="76" t="s">
        <v>230</v>
      </c>
      <c r="F184" s="24">
        <v>5438</v>
      </c>
      <c r="G184" s="24" t="str">
        <f t="shared" si="43"/>
        <v>2</v>
      </c>
      <c r="H184" s="25">
        <f t="shared" si="44"/>
        <v>0.19999999999999998</v>
      </c>
      <c r="I184" s="26">
        <v>39</v>
      </c>
      <c r="J184" s="27" t="str">
        <f t="shared" si="45"/>
        <v>1</v>
      </c>
      <c r="K184" s="28">
        <f t="shared" si="46"/>
        <v>9.9999999999999992E-2</v>
      </c>
      <c r="L184" s="29">
        <v>2420</v>
      </c>
      <c r="M184" s="30" t="str">
        <f t="shared" si="47"/>
        <v>3</v>
      </c>
      <c r="N184" s="31">
        <f t="shared" si="48"/>
        <v>0.15</v>
      </c>
      <c r="O184" s="32">
        <v>83</v>
      </c>
      <c r="P184" s="33" t="str">
        <f t="shared" si="49"/>
        <v>3</v>
      </c>
      <c r="Q184" s="34">
        <f t="shared" si="50"/>
        <v>0.15</v>
      </c>
      <c r="R184" s="35">
        <f>+VLOOKUP(E184,'[1]% DESCOMP_MATRICULA'!$B$4:$D$101,2,FALSE)</f>
        <v>197</v>
      </c>
      <c r="S184" s="35" t="str">
        <f t="shared" si="51"/>
        <v>3</v>
      </c>
      <c r="T184" s="36">
        <f t="shared" si="52"/>
        <v>0.08</v>
      </c>
      <c r="U184" s="35">
        <f>+VLOOKUP(E184,'[1]% DESCOMP_MATRICULA'!$B$4:$D$101,3,FALSE)</f>
        <v>27</v>
      </c>
      <c r="V184" s="35" t="str">
        <f t="shared" si="53"/>
        <v>3</v>
      </c>
      <c r="W184" s="36">
        <f t="shared" si="54"/>
        <v>0.02</v>
      </c>
      <c r="X184" s="37">
        <f t="shared" si="55"/>
        <v>0.7</v>
      </c>
      <c r="Y184" s="73" t="str">
        <f t="shared" si="56"/>
        <v>Oficina Tecnica</v>
      </c>
      <c r="Z184" s="38" t="e">
        <v>#N/A</v>
      </c>
      <c r="AA184" s="40" t="e">
        <v>#N/A</v>
      </c>
      <c r="AB184" s="40" t="str">
        <f>+E184</f>
        <v>TIWINTZA</v>
      </c>
      <c r="AC184" s="39">
        <f>+D184</f>
        <v>1406</v>
      </c>
      <c r="AD184" s="40"/>
      <c r="AE184" s="40"/>
      <c r="AF184" s="72" t="s">
        <v>1778</v>
      </c>
      <c r="AG184" s="85" t="s">
        <v>1716</v>
      </c>
    </row>
    <row r="185" spans="1:33" s="43" customFormat="1" ht="38.25" x14ac:dyDescent="0.2">
      <c r="A185" s="66">
        <v>7</v>
      </c>
      <c r="B185" s="66">
        <v>7</v>
      </c>
      <c r="C185" s="66" t="s">
        <v>198</v>
      </c>
      <c r="D185" s="67">
        <v>701</v>
      </c>
      <c r="E185" s="66" t="s">
        <v>344</v>
      </c>
      <c r="F185" s="24">
        <v>201</v>
      </c>
      <c r="G185" s="24" t="str">
        <f t="shared" si="43"/>
        <v>1</v>
      </c>
      <c r="H185" s="25">
        <f>+($F$5/3)*G185</f>
        <v>9.9999999999999992E-2</v>
      </c>
      <c r="I185" s="26">
        <v>0</v>
      </c>
      <c r="J185" s="27" t="str">
        <f t="shared" si="45"/>
        <v>1</v>
      </c>
      <c r="K185" s="28">
        <f>($I$5/3)*J185</f>
        <v>9.9999999999999992E-2</v>
      </c>
      <c r="L185" s="29">
        <v>0</v>
      </c>
      <c r="M185" s="30" t="str">
        <f t="shared" si="47"/>
        <v>1</v>
      </c>
      <c r="N185" s="31">
        <f t="shared" si="48"/>
        <v>4.9999999999999996E-2</v>
      </c>
      <c r="O185" s="32">
        <v>0</v>
      </c>
      <c r="P185" s="33" t="str">
        <f t="shared" si="49"/>
        <v>1</v>
      </c>
      <c r="Q185" s="34">
        <f>+($O$5/3)*P185</f>
        <v>4.9999999999999996E-2</v>
      </c>
      <c r="R185" s="35">
        <v>0</v>
      </c>
      <c r="S185" s="35" t="str">
        <f t="shared" si="51"/>
        <v>1</v>
      </c>
      <c r="T185" s="36">
        <f>+($R$5/3)*S185</f>
        <v>2.6666666666666668E-2</v>
      </c>
      <c r="U185" s="35">
        <v>0</v>
      </c>
      <c r="V185" s="35" t="str">
        <f t="shared" si="53"/>
        <v>1</v>
      </c>
      <c r="W185" s="36">
        <f>+($U$5/3)*V185</f>
        <v>6.6666666666666671E-3</v>
      </c>
      <c r="X185" s="37">
        <f t="shared" si="55"/>
        <v>0.33333333333333331</v>
      </c>
      <c r="Y185" s="73" t="str">
        <f t="shared" si="56"/>
        <v>Sin Presencia</v>
      </c>
      <c r="Z185" s="38">
        <v>657401.15610000002</v>
      </c>
      <c r="AA185" s="40">
        <v>9617116.3896999992</v>
      </c>
      <c r="AB185" s="40"/>
      <c r="AC185" s="40"/>
      <c r="AD185" s="40"/>
      <c r="AE185" s="40"/>
      <c r="AF185" s="75" t="s">
        <v>1734</v>
      </c>
    </row>
    <row r="186" spans="1:33" s="43" customFormat="1" ht="38.25" x14ac:dyDescent="0.2">
      <c r="A186" s="66">
        <v>7</v>
      </c>
      <c r="B186" s="66">
        <v>7</v>
      </c>
      <c r="C186" s="66" t="s">
        <v>198</v>
      </c>
      <c r="D186" s="67">
        <v>701</v>
      </c>
      <c r="E186" s="66" t="s">
        <v>345</v>
      </c>
      <c r="F186" s="24">
        <v>5756</v>
      </c>
      <c r="G186" s="24" t="str">
        <f t="shared" si="43"/>
        <v>2</v>
      </c>
      <c r="H186" s="25">
        <f>+($F$5/3)*G186</f>
        <v>0.19999999999999998</v>
      </c>
      <c r="I186" s="26">
        <v>0</v>
      </c>
      <c r="J186" s="27" t="str">
        <f t="shared" si="45"/>
        <v>1</v>
      </c>
      <c r="K186" s="28">
        <f>($I$5/3)*J186</f>
        <v>9.9999999999999992E-2</v>
      </c>
      <c r="L186" s="29">
        <v>0</v>
      </c>
      <c r="M186" s="30" t="str">
        <f t="shared" si="47"/>
        <v>1</v>
      </c>
      <c r="N186" s="31">
        <f t="shared" si="48"/>
        <v>4.9999999999999996E-2</v>
      </c>
      <c r="O186" s="32">
        <v>0</v>
      </c>
      <c r="P186" s="33" t="str">
        <f t="shared" si="49"/>
        <v>1</v>
      </c>
      <c r="Q186" s="34">
        <f>+($O$5/3)*P186</f>
        <v>4.9999999999999996E-2</v>
      </c>
      <c r="R186" s="35">
        <v>0</v>
      </c>
      <c r="S186" s="35" t="str">
        <f t="shared" si="51"/>
        <v>1</v>
      </c>
      <c r="T186" s="36">
        <f>+($R$5/3)*S186</f>
        <v>2.6666666666666668E-2</v>
      </c>
      <c r="U186" s="35">
        <v>0</v>
      </c>
      <c r="V186" s="35" t="str">
        <f t="shared" si="53"/>
        <v>1</v>
      </c>
      <c r="W186" s="36">
        <f>+($U$5/3)*V186</f>
        <v>6.6666666666666671E-3</v>
      </c>
      <c r="X186" s="37">
        <f t="shared" si="55"/>
        <v>0.43333333333333329</v>
      </c>
      <c r="Y186" s="73" t="str">
        <f t="shared" si="56"/>
        <v>Sin Presencia</v>
      </c>
      <c r="Z186" s="38">
        <v>630057.96</v>
      </c>
      <c r="AA186" s="40">
        <v>9641492.3599999994</v>
      </c>
      <c r="AB186" s="40"/>
      <c r="AC186" s="40"/>
      <c r="AD186" s="40"/>
      <c r="AE186" s="40"/>
      <c r="AF186" s="75" t="s">
        <v>1734</v>
      </c>
    </row>
    <row r="187" spans="1:33" s="43" customFormat="1" ht="38.25" x14ac:dyDescent="0.2">
      <c r="A187" s="66">
        <v>7</v>
      </c>
      <c r="B187" s="66">
        <v>7</v>
      </c>
      <c r="C187" s="66" t="s">
        <v>198</v>
      </c>
      <c r="D187" s="67">
        <v>701</v>
      </c>
      <c r="E187" s="66" t="s">
        <v>348</v>
      </c>
      <c r="F187" s="24">
        <v>4558</v>
      </c>
      <c r="G187" s="24" t="str">
        <f t="shared" si="43"/>
        <v>2</v>
      </c>
      <c r="H187" s="25">
        <f>+($F$5/3)*G187</f>
        <v>0.19999999999999998</v>
      </c>
      <c r="I187" s="26">
        <v>0</v>
      </c>
      <c r="J187" s="27" t="str">
        <f t="shared" si="45"/>
        <v>1</v>
      </c>
      <c r="K187" s="28">
        <f>($I$5/3)*J187</f>
        <v>9.9999999999999992E-2</v>
      </c>
      <c r="L187" s="29">
        <v>0</v>
      </c>
      <c r="M187" s="30" t="str">
        <f t="shared" si="47"/>
        <v>1</v>
      </c>
      <c r="N187" s="31">
        <f t="shared" si="48"/>
        <v>4.9999999999999996E-2</v>
      </c>
      <c r="O187" s="32">
        <v>0</v>
      </c>
      <c r="P187" s="33" t="str">
        <f t="shared" si="49"/>
        <v>1</v>
      </c>
      <c r="Q187" s="34">
        <f>+($O$5/3)*P187</f>
        <v>4.9999999999999996E-2</v>
      </c>
      <c r="R187" s="35">
        <v>0</v>
      </c>
      <c r="S187" s="35" t="str">
        <f t="shared" si="51"/>
        <v>1</v>
      </c>
      <c r="T187" s="36">
        <f>+($R$5/3)*S187</f>
        <v>2.6666666666666668E-2</v>
      </c>
      <c r="U187" s="35">
        <v>0</v>
      </c>
      <c r="V187" s="35" t="str">
        <f t="shared" si="53"/>
        <v>1</v>
      </c>
      <c r="W187" s="36">
        <f>+($U$5/3)*V187</f>
        <v>6.6666666666666671E-3</v>
      </c>
      <c r="X187" s="37">
        <f t="shared" si="55"/>
        <v>0.43333333333333329</v>
      </c>
      <c r="Y187" s="73" t="str">
        <f t="shared" si="56"/>
        <v>Sin Presencia</v>
      </c>
      <c r="Z187" s="38">
        <v>632550.9</v>
      </c>
      <c r="AA187" s="40">
        <v>9632295.2200000007</v>
      </c>
      <c r="AB187" s="40"/>
      <c r="AC187" s="40"/>
      <c r="AD187" s="40"/>
      <c r="AE187" s="40"/>
      <c r="AF187" s="75" t="s">
        <v>1734</v>
      </c>
    </row>
    <row r="188" spans="1:33" s="43" customFormat="1" ht="25.5" x14ac:dyDescent="0.2">
      <c r="A188" s="66">
        <v>7</v>
      </c>
      <c r="B188" s="66">
        <v>7</v>
      </c>
      <c r="C188" s="66" t="s">
        <v>198</v>
      </c>
      <c r="D188" s="67">
        <v>702</v>
      </c>
      <c r="E188" s="66" t="s">
        <v>199</v>
      </c>
      <c r="F188" s="24">
        <v>29101</v>
      </c>
      <c r="G188" s="24" t="str">
        <f t="shared" si="43"/>
        <v>3</v>
      </c>
      <c r="H188" s="25">
        <f t="shared" si="44"/>
        <v>0.3</v>
      </c>
      <c r="I188" s="26">
        <v>2</v>
      </c>
      <c r="J188" s="27" t="str">
        <f t="shared" si="45"/>
        <v>1</v>
      </c>
      <c r="K188" s="28">
        <f t="shared" si="46"/>
        <v>9.9999999999999992E-2</v>
      </c>
      <c r="L188" s="29">
        <v>98</v>
      </c>
      <c r="M188" s="30" t="str">
        <f t="shared" si="47"/>
        <v>2</v>
      </c>
      <c r="N188" s="31">
        <f t="shared" si="48"/>
        <v>9.9999999999999992E-2</v>
      </c>
      <c r="O188" s="32">
        <v>6</v>
      </c>
      <c r="P188" s="33" t="str">
        <f t="shared" si="49"/>
        <v>2</v>
      </c>
      <c r="Q188" s="34">
        <f t="shared" si="50"/>
        <v>9.9999999999999992E-2</v>
      </c>
      <c r="R188" s="35">
        <f>+VLOOKUP(E188,'[1]% DESCOMP_MATRICULA'!$B$4:$D$101,2,FALSE)</f>
        <v>19</v>
      </c>
      <c r="S188" s="35" t="str">
        <f t="shared" si="51"/>
        <v>3</v>
      </c>
      <c r="T188" s="36">
        <f t="shared" si="52"/>
        <v>0.08</v>
      </c>
      <c r="U188" s="35">
        <f>+VLOOKUP(E188,'[1]% DESCOMP_MATRICULA'!$B$4:$D$101,3,FALSE)</f>
        <v>0</v>
      </c>
      <c r="V188" s="35" t="str">
        <f t="shared" si="53"/>
        <v>1</v>
      </c>
      <c r="W188" s="36">
        <f t="shared" si="54"/>
        <v>6.6666666666666671E-3</v>
      </c>
      <c r="X188" s="37">
        <f t="shared" si="55"/>
        <v>0.68666666666666654</v>
      </c>
      <c r="Y188" s="73" t="str">
        <f t="shared" si="56"/>
        <v>Oficina Tecnica</v>
      </c>
      <c r="Z188" s="38">
        <v>615413.43720000004</v>
      </c>
      <c r="AA188" s="40">
        <v>9639596.7609999999</v>
      </c>
      <c r="AB188" s="40" t="str">
        <f>+E188</f>
        <v>MACHALA</v>
      </c>
      <c r="AC188" s="39">
        <f>+D188</f>
        <v>702</v>
      </c>
      <c r="AD188" s="40"/>
      <c r="AE188" s="40"/>
      <c r="AF188" s="74" t="s">
        <v>1714</v>
      </c>
    </row>
    <row r="189" spans="1:33" s="43" customFormat="1" ht="38.25" x14ac:dyDescent="0.2">
      <c r="A189" s="66">
        <v>7</v>
      </c>
      <c r="B189" s="66">
        <v>7</v>
      </c>
      <c r="C189" s="66" t="s">
        <v>198</v>
      </c>
      <c r="D189" s="67">
        <v>703</v>
      </c>
      <c r="E189" s="66" t="s">
        <v>342</v>
      </c>
      <c r="F189" s="24">
        <v>500</v>
      </c>
      <c r="G189" s="24" t="str">
        <f t="shared" si="43"/>
        <v>1</v>
      </c>
      <c r="H189" s="25">
        <f t="shared" ref="H189:H197" si="69">+($F$5/3)*G189</f>
        <v>9.9999999999999992E-2</v>
      </c>
      <c r="I189" s="26">
        <v>0</v>
      </c>
      <c r="J189" s="27" t="str">
        <f t="shared" si="45"/>
        <v>1</v>
      </c>
      <c r="K189" s="28">
        <f t="shared" ref="K189:K197" si="70">($I$5/3)*J189</f>
        <v>9.9999999999999992E-2</v>
      </c>
      <c r="L189" s="29">
        <v>0</v>
      </c>
      <c r="M189" s="30" t="str">
        <f t="shared" si="47"/>
        <v>1</v>
      </c>
      <c r="N189" s="31">
        <f t="shared" si="48"/>
        <v>4.9999999999999996E-2</v>
      </c>
      <c r="O189" s="32">
        <v>0</v>
      </c>
      <c r="P189" s="33" t="str">
        <f t="shared" si="49"/>
        <v>1</v>
      </c>
      <c r="Q189" s="34">
        <f t="shared" ref="Q189:Q197" si="71">+($O$5/3)*P189</f>
        <v>4.9999999999999996E-2</v>
      </c>
      <c r="R189" s="35">
        <v>0</v>
      </c>
      <c r="S189" s="35" t="str">
        <f t="shared" si="51"/>
        <v>1</v>
      </c>
      <c r="T189" s="36">
        <f t="shared" ref="T189:T197" si="72">+($R$5/3)*S189</f>
        <v>2.6666666666666668E-2</v>
      </c>
      <c r="U189" s="35">
        <v>0</v>
      </c>
      <c r="V189" s="35" t="str">
        <f t="shared" si="53"/>
        <v>1</v>
      </c>
      <c r="W189" s="36">
        <f t="shared" ref="W189:W197" si="73">+($U$5/3)*V189</f>
        <v>6.6666666666666671E-3</v>
      </c>
      <c r="X189" s="37">
        <f t="shared" si="55"/>
        <v>0.33333333333333331</v>
      </c>
      <c r="Y189" s="73" t="str">
        <f t="shared" si="56"/>
        <v>Sin Presencia</v>
      </c>
      <c r="Z189" s="38">
        <v>525100.95279999997</v>
      </c>
      <c r="AA189" s="40">
        <v>9744198.3136999998</v>
      </c>
      <c r="AB189" s="40"/>
      <c r="AC189" s="40"/>
      <c r="AD189" s="40"/>
      <c r="AE189" s="40"/>
      <c r="AF189" s="75" t="s">
        <v>1734</v>
      </c>
    </row>
    <row r="190" spans="1:33" s="43" customFormat="1" ht="38.25" x14ac:dyDescent="0.2">
      <c r="A190" s="66">
        <v>7</v>
      </c>
      <c r="B190" s="66">
        <v>7</v>
      </c>
      <c r="C190" s="66" t="s">
        <v>198</v>
      </c>
      <c r="D190" s="67">
        <v>703</v>
      </c>
      <c r="E190" s="66" t="s">
        <v>350</v>
      </c>
      <c r="F190" s="24">
        <v>2742</v>
      </c>
      <c r="G190" s="24" t="str">
        <f t="shared" si="43"/>
        <v>2</v>
      </c>
      <c r="H190" s="25">
        <f t="shared" si="69"/>
        <v>0.19999999999999998</v>
      </c>
      <c r="I190" s="26">
        <v>0</v>
      </c>
      <c r="J190" s="27" t="str">
        <f t="shared" si="45"/>
        <v>1</v>
      </c>
      <c r="K190" s="28">
        <f t="shared" si="70"/>
        <v>9.9999999999999992E-2</v>
      </c>
      <c r="L190" s="29">
        <v>0</v>
      </c>
      <c r="M190" s="30" t="str">
        <f t="shared" si="47"/>
        <v>1</v>
      </c>
      <c r="N190" s="31">
        <f t="shared" si="48"/>
        <v>4.9999999999999996E-2</v>
      </c>
      <c r="O190" s="32">
        <v>0</v>
      </c>
      <c r="P190" s="33" t="str">
        <f t="shared" si="49"/>
        <v>1</v>
      </c>
      <c r="Q190" s="34">
        <f t="shared" si="71"/>
        <v>4.9999999999999996E-2</v>
      </c>
      <c r="R190" s="35">
        <v>0</v>
      </c>
      <c r="S190" s="35" t="str">
        <f t="shared" si="51"/>
        <v>1</v>
      </c>
      <c r="T190" s="36">
        <f t="shared" si="72"/>
        <v>2.6666666666666668E-2</v>
      </c>
      <c r="U190" s="35">
        <v>0</v>
      </c>
      <c r="V190" s="35" t="str">
        <f t="shared" si="53"/>
        <v>1</v>
      </c>
      <c r="W190" s="36">
        <f t="shared" si="73"/>
        <v>6.6666666666666671E-3</v>
      </c>
      <c r="X190" s="37">
        <f t="shared" si="55"/>
        <v>0.43333333333333329</v>
      </c>
      <c r="Y190" s="73" t="str">
        <f t="shared" si="56"/>
        <v>Sin Presencia</v>
      </c>
      <c r="Z190" s="38">
        <v>652684.12</v>
      </c>
      <c r="AA190" s="40">
        <v>9588207.7699999996</v>
      </c>
      <c r="AB190" s="40"/>
      <c r="AC190" s="40"/>
      <c r="AD190" s="40"/>
      <c r="AE190" s="40"/>
      <c r="AF190" s="75" t="s">
        <v>1734</v>
      </c>
    </row>
    <row r="191" spans="1:33" s="43" customFormat="1" ht="38.25" x14ac:dyDescent="0.2">
      <c r="A191" s="66">
        <v>7</v>
      </c>
      <c r="B191" s="66">
        <v>7</v>
      </c>
      <c r="C191" s="66" t="s">
        <v>198</v>
      </c>
      <c r="D191" s="67">
        <v>703</v>
      </c>
      <c r="E191" s="66" t="s">
        <v>352</v>
      </c>
      <c r="F191" s="24">
        <v>2137</v>
      </c>
      <c r="G191" s="24" t="str">
        <f t="shared" si="43"/>
        <v>2</v>
      </c>
      <c r="H191" s="25">
        <f t="shared" si="69"/>
        <v>0.19999999999999998</v>
      </c>
      <c r="I191" s="26">
        <v>0</v>
      </c>
      <c r="J191" s="27" t="str">
        <f t="shared" si="45"/>
        <v>1</v>
      </c>
      <c r="K191" s="28">
        <f t="shared" si="70"/>
        <v>9.9999999999999992E-2</v>
      </c>
      <c r="L191" s="29">
        <v>0</v>
      </c>
      <c r="M191" s="30" t="str">
        <f t="shared" si="47"/>
        <v>1</v>
      </c>
      <c r="N191" s="31">
        <f t="shared" si="48"/>
        <v>4.9999999999999996E-2</v>
      </c>
      <c r="O191" s="32">
        <v>0</v>
      </c>
      <c r="P191" s="33" t="str">
        <f t="shared" si="49"/>
        <v>1</v>
      </c>
      <c r="Q191" s="34">
        <f t="shared" si="71"/>
        <v>4.9999999999999996E-2</v>
      </c>
      <c r="R191" s="35">
        <v>0</v>
      </c>
      <c r="S191" s="35" t="str">
        <f t="shared" si="51"/>
        <v>1</v>
      </c>
      <c r="T191" s="36">
        <f t="shared" si="72"/>
        <v>2.6666666666666668E-2</v>
      </c>
      <c r="U191" s="35">
        <v>0</v>
      </c>
      <c r="V191" s="35" t="str">
        <f t="shared" si="53"/>
        <v>1</v>
      </c>
      <c r="W191" s="36">
        <f t="shared" si="73"/>
        <v>6.6666666666666671E-3</v>
      </c>
      <c r="X191" s="37">
        <f t="shared" si="55"/>
        <v>0.43333333333333329</v>
      </c>
      <c r="Y191" s="73" t="str">
        <f t="shared" si="56"/>
        <v>Sin Presencia</v>
      </c>
      <c r="Z191" s="38">
        <v>654167.75</v>
      </c>
      <c r="AA191" s="40">
        <v>9591976.8300000001</v>
      </c>
      <c r="AB191" s="40"/>
      <c r="AC191" s="40"/>
      <c r="AD191" s="40"/>
      <c r="AE191" s="40"/>
      <c r="AF191" s="75" t="s">
        <v>1734</v>
      </c>
    </row>
    <row r="192" spans="1:33" s="43" customFormat="1" ht="38.25" x14ac:dyDescent="0.2">
      <c r="A192" s="66">
        <v>7</v>
      </c>
      <c r="B192" s="66">
        <v>7</v>
      </c>
      <c r="C192" s="66" t="s">
        <v>198</v>
      </c>
      <c r="D192" s="67">
        <v>704</v>
      </c>
      <c r="E192" s="66" t="s">
        <v>343</v>
      </c>
      <c r="F192" s="24">
        <v>512</v>
      </c>
      <c r="G192" s="24" t="str">
        <f t="shared" si="43"/>
        <v>1</v>
      </c>
      <c r="H192" s="25">
        <f t="shared" si="69"/>
        <v>9.9999999999999992E-2</v>
      </c>
      <c r="I192" s="26">
        <v>0</v>
      </c>
      <c r="J192" s="27" t="str">
        <f t="shared" si="45"/>
        <v>1</v>
      </c>
      <c r="K192" s="28">
        <f t="shared" si="70"/>
        <v>9.9999999999999992E-2</v>
      </c>
      <c r="L192" s="29">
        <v>0</v>
      </c>
      <c r="M192" s="30" t="str">
        <f t="shared" si="47"/>
        <v>1</v>
      </c>
      <c r="N192" s="31">
        <f t="shared" si="48"/>
        <v>4.9999999999999996E-2</v>
      </c>
      <c r="O192" s="32">
        <v>0</v>
      </c>
      <c r="P192" s="33" t="str">
        <f t="shared" si="49"/>
        <v>1</v>
      </c>
      <c r="Q192" s="34">
        <f t="shared" si="71"/>
        <v>4.9999999999999996E-2</v>
      </c>
      <c r="R192" s="35">
        <v>0</v>
      </c>
      <c r="S192" s="35" t="str">
        <f t="shared" si="51"/>
        <v>1</v>
      </c>
      <c r="T192" s="36">
        <f t="shared" si="72"/>
        <v>2.6666666666666668E-2</v>
      </c>
      <c r="U192" s="35">
        <v>0</v>
      </c>
      <c r="V192" s="35" t="str">
        <f t="shared" si="53"/>
        <v>1</v>
      </c>
      <c r="W192" s="36">
        <f t="shared" si="73"/>
        <v>6.6666666666666671E-3</v>
      </c>
      <c r="X192" s="37">
        <f t="shared" si="55"/>
        <v>0.33333333333333331</v>
      </c>
      <c r="Y192" s="73" t="str">
        <f t="shared" si="56"/>
        <v>Sin Presencia</v>
      </c>
      <c r="Z192" s="38">
        <v>630716.34</v>
      </c>
      <c r="AA192" s="40">
        <v>9584195.5600000005</v>
      </c>
      <c r="AB192" s="40"/>
      <c r="AC192" s="40"/>
      <c r="AD192" s="40"/>
      <c r="AE192" s="40"/>
      <c r="AF192" s="75" t="s">
        <v>1734</v>
      </c>
    </row>
    <row r="193" spans="1:32" s="43" customFormat="1" ht="38.25" x14ac:dyDescent="0.2">
      <c r="A193" s="66">
        <v>7</v>
      </c>
      <c r="B193" s="66">
        <v>7</v>
      </c>
      <c r="C193" s="66" t="s">
        <v>198</v>
      </c>
      <c r="D193" s="67">
        <v>704</v>
      </c>
      <c r="E193" s="66" t="s">
        <v>347</v>
      </c>
      <c r="F193" s="24">
        <v>475</v>
      </c>
      <c r="G193" s="24" t="str">
        <f t="shared" si="43"/>
        <v>1</v>
      </c>
      <c r="H193" s="25">
        <f t="shared" si="69"/>
        <v>9.9999999999999992E-2</v>
      </c>
      <c r="I193" s="26">
        <v>0</v>
      </c>
      <c r="J193" s="27" t="str">
        <f t="shared" si="45"/>
        <v>1</v>
      </c>
      <c r="K193" s="28">
        <f t="shared" si="70"/>
        <v>9.9999999999999992E-2</v>
      </c>
      <c r="L193" s="29">
        <v>0</v>
      </c>
      <c r="M193" s="30" t="str">
        <f t="shared" si="47"/>
        <v>1</v>
      </c>
      <c r="N193" s="31">
        <f t="shared" si="48"/>
        <v>4.9999999999999996E-2</v>
      </c>
      <c r="O193" s="32">
        <v>0</v>
      </c>
      <c r="P193" s="33" t="str">
        <f t="shared" si="49"/>
        <v>1</v>
      </c>
      <c r="Q193" s="34">
        <f t="shared" si="71"/>
        <v>4.9999999999999996E-2</v>
      </c>
      <c r="R193" s="35">
        <v>0</v>
      </c>
      <c r="S193" s="35" t="str">
        <f t="shared" si="51"/>
        <v>1</v>
      </c>
      <c r="T193" s="36">
        <f t="shared" si="72"/>
        <v>2.6666666666666668E-2</v>
      </c>
      <c r="U193" s="35">
        <v>0</v>
      </c>
      <c r="V193" s="35" t="str">
        <f t="shared" si="53"/>
        <v>1</v>
      </c>
      <c r="W193" s="36">
        <f t="shared" si="73"/>
        <v>6.6666666666666671E-3</v>
      </c>
      <c r="X193" s="37">
        <f t="shared" si="55"/>
        <v>0.33333333333333331</v>
      </c>
      <c r="Y193" s="73" t="str">
        <f t="shared" si="56"/>
        <v>Sin Presencia</v>
      </c>
      <c r="Z193" s="38">
        <v>620834.26470000006</v>
      </c>
      <c r="AA193" s="40">
        <v>9581195.9505000003</v>
      </c>
      <c r="AB193" s="40"/>
      <c r="AC193" s="40"/>
      <c r="AD193" s="40"/>
      <c r="AE193" s="40"/>
      <c r="AF193" s="75" t="s">
        <v>1734</v>
      </c>
    </row>
    <row r="194" spans="1:32" s="43" customFormat="1" ht="38.25" x14ac:dyDescent="0.2">
      <c r="A194" s="66">
        <v>7</v>
      </c>
      <c r="B194" s="66">
        <v>7</v>
      </c>
      <c r="C194" s="66" t="s">
        <v>198</v>
      </c>
      <c r="D194" s="67">
        <v>704</v>
      </c>
      <c r="E194" s="66" t="s">
        <v>349</v>
      </c>
      <c r="F194" s="24">
        <v>1740</v>
      </c>
      <c r="G194" s="24" t="str">
        <f t="shared" si="43"/>
        <v>1</v>
      </c>
      <c r="H194" s="25">
        <f t="shared" si="69"/>
        <v>9.9999999999999992E-2</v>
      </c>
      <c r="I194" s="26">
        <v>0</v>
      </c>
      <c r="J194" s="27" t="str">
        <f t="shared" si="45"/>
        <v>1</v>
      </c>
      <c r="K194" s="28">
        <f t="shared" si="70"/>
        <v>9.9999999999999992E-2</v>
      </c>
      <c r="L194" s="29">
        <v>0</v>
      </c>
      <c r="M194" s="30" t="str">
        <f t="shared" si="47"/>
        <v>1</v>
      </c>
      <c r="N194" s="31">
        <f t="shared" si="48"/>
        <v>4.9999999999999996E-2</v>
      </c>
      <c r="O194" s="32">
        <v>0</v>
      </c>
      <c r="P194" s="33" t="str">
        <f t="shared" si="49"/>
        <v>1</v>
      </c>
      <c r="Q194" s="34">
        <f t="shared" si="71"/>
        <v>4.9999999999999996E-2</v>
      </c>
      <c r="R194" s="35">
        <v>0</v>
      </c>
      <c r="S194" s="35" t="str">
        <f t="shared" si="51"/>
        <v>1</v>
      </c>
      <c r="T194" s="36">
        <f t="shared" si="72"/>
        <v>2.6666666666666668E-2</v>
      </c>
      <c r="U194" s="35">
        <v>0</v>
      </c>
      <c r="V194" s="35" t="str">
        <f t="shared" si="53"/>
        <v>1</v>
      </c>
      <c r="W194" s="36">
        <f t="shared" si="73"/>
        <v>6.6666666666666671E-3</v>
      </c>
      <c r="X194" s="37">
        <f t="shared" si="55"/>
        <v>0.33333333333333331</v>
      </c>
      <c r="Y194" s="73" t="str">
        <f t="shared" si="56"/>
        <v>Sin Presencia</v>
      </c>
      <c r="Z194" s="38">
        <v>646402.30000000005</v>
      </c>
      <c r="AA194" s="40">
        <v>9593133.2599999998</v>
      </c>
      <c r="AB194" s="40"/>
      <c r="AC194" s="40"/>
      <c r="AD194" s="40"/>
      <c r="AE194" s="40"/>
      <c r="AF194" s="75" t="s">
        <v>1734</v>
      </c>
    </row>
    <row r="195" spans="1:32" s="43" customFormat="1" ht="38.25" x14ac:dyDescent="0.2">
      <c r="A195" s="66">
        <v>7</v>
      </c>
      <c r="B195" s="66">
        <v>7</v>
      </c>
      <c r="C195" s="66" t="s">
        <v>198</v>
      </c>
      <c r="D195" s="67">
        <v>705</v>
      </c>
      <c r="E195" s="66" t="s">
        <v>341</v>
      </c>
      <c r="F195" s="24">
        <v>2681</v>
      </c>
      <c r="G195" s="24" t="str">
        <f t="shared" si="43"/>
        <v>2</v>
      </c>
      <c r="H195" s="25">
        <f t="shared" si="69"/>
        <v>0.19999999999999998</v>
      </c>
      <c r="I195" s="26">
        <v>0</v>
      </c>
      <c r="J195" s="27" t="str">
        <f t="shared" si="45"/>
        <v>1</v>
      </c>
      <c r="K195" s="28">
        <f t="shared" si="70"/>
        <v>9.9999999999999992E-2</v>
      </c>
      <c r="L195" s="29">
        <v>0</v>
      </c>
      <c r="M195" s="30" t="str">
        <f t="shared" si="47"/>
        <v>1</v>
      </c>
      <c r="N195" s="31">
        <f t="shared" si="48"/>
        <v>4.9999999999999996E-2</v>
      </c>
      <c r="O195" s="32">
        <v>0</v>
      </c>
      <c r="P195" s="33" t="str">
        <f t="shared" si="49"/>
        <v>1</v>
      </c>
      <c r="Q195" s="34">
        <f t="shared" si="71"/>
        <v>4.9999999999999996E-2</v>
      </c>
      <c r="R195" s="35">
        <v>0</v>
      </c>
      <c r="S195" s="35" t="str">
        <f t="shared" si="51"/>
        <v>1</v>
      </c>
      <c r="T195" s="36">
        <f t="shared" si="72"/>
        <v>2.6666666666666668E-2</v>
      </c>
      <c r="U195" s="35">
        <v>0</v>
      </c>
      <c r="V195" s="35" t="str">
        <f t="shared" si="53"/>
        <v>1</v>
      </c>
      <c r="W195" s="36">
        <f t="shared" si="73"/>
        <v>6.6666666666666671E-3</v>
      </c>
      <c r="X195" s="37">
        <f t="shared" si="55"/>
        <v>0.43333333333333329</v>
      </c>
      <c r="Y195" s="73" t="str">
        <f t="shared" si="56"/>
        <v>Sin Presencia</v>
      </c>
      <c r="Z195" s="38">
        <v>603689.33940000006</v>
      </c>
      <c r="AA195" s="40">
        <v>9606572.0355999991</v>
      </c>
      <c r="AB195" s="40"/>
      <c r="AC195" s="40"/>
      <c r="AD195" s="40"/>
      <c r="AE195" s="40"/>
      <c r="AF195" s="75" t="s">
        <v>1734</v>
      </c>
    </row>
    <row r="196" spans="1:32" s="43" customFormat="1" ht="38.25" x14ac:dyDescent="0.2">
      <c r="A196" s="66">
        <v>7</v>
      </c>
      <c r="B196" s="66">
        <v>7</v>
      </c>
      <c r="C196" s="66" t="s">
        <v>198</v>
      </c>
      <c r="D196" s="67">
        <v>705</v>
      </c>
      <c r="E196" s="66" t="s">
        <v>346</v>
      </c>
      <c r="F196" s="24">
        <v>5064</v>
      </c>
      <c r="G196" s="24" t="str">
        <f t="shared" si="43"/>
        <v>2</v>
      </c>
      <c r="H196" s="25">
        <f t="shared" si="69"/>
        <v>0.19999999999999998</v>
      </c>
      <c r="I196" s="26">
        <v>0</v>
      </c>
      <c r="J196" s="27" t="str">
        <f t="shared" si="45"/>
        <v>1</v>
      </c>
      <c r="K196" s="28">
        <f t="shared" si="70"/>
        <v>9.9999999999999992E-2</v>
      </c>
      <c r="L196" s="29">
        <v>0</v>
      </c>
      <c r="M196" s="30" t="str">
        <f t="shared" si="47"/>
        <v>1</v>
      </c>
      <c r="N196" s="31">
        <f t="shared" si="48"/>
        <v>4.9999999999999996E-2</v>
      </c>
      <c r="O196" s="32">
        <v>0</v>
      </c>
      <c r="P196" s="33" t="str">
        <f t="shared" si="49"/>
        <v>1</v>
      </c>
      <c r="Q196" s="34">
        <f t="shared" si="71"/>
        <v>4.9999999999999996E-2</v>
      </c>
      <c r="R196" s="35">
        <v>0</v>
      </c>
      <c r="S196" s="35" t="str">
        <f t="shared" si="51"/>
        <v>1</v>
      </c>
      <c r="T196" s="36">
        <f t="shared" si="72"/>
        <v>2.6666666666666668E-2</v>
      </c>
      <c r="U196" s="35">
        <v>0</v>
      </c>
      <c r="V196" s="35" t="str">
        <f t="shared" si="53"/>
        <v>1</v>
      </c>
      <c r="W196" s="36">
        <f t="shared" si="73"/>
        <v>6.6666666666666671E-3</v>
      </c>
      <c r="X196" s="37">
        <f t="shared" si="55"/>
        <v>0.43333333333333329</v>
      </c>
      <c r="Y196" s="73" t="str">
        <f t="shared" si="56"/>
        <v>Sin Presencia</v>
      </c>
      <c r="Z196" s="38">
        <v>585644.2953</v>
      </c>
      <c r="AA196" s="40">
        <v>9615130.1392000001</v>
      </c>
      <c r="AB196" s="40"/>
      <c r="AC196" s="40"/>
      <c r="AD196" s="40"/>
      <c r="AE196" s="40"/>
      <c r="AF196" s="75" t="s">
        <v>1734</v>
      </c>
    </row>
    <row r="197" spans="1:32" s="43" customFormat="1" ht="38.25" x14ac:dyDescent="0.2">
      <c r="A197" s="66">
        <v>7</v>
      </c>
      <c r="B197" s="66">
        <v>7</v>
      </c>
      <c r="C197" s="66" t="s">
        <v>198</v>
      </c>
      <c r="D197" s="67">
        <v>705</v>
      </c>
      <c r="E197" s="66" t="s">
        <v>353</v>
      </c>
      <c r="F197" s="24">
        <v>336</v>
      </c>
      <c r="G197" s="24" t="str">
        <f t="shared" si="43"/>
        <v>1</v>
      </c>
      <c r="H197" s="25">
        <f t="shared" si="69"/>
        <v>9.9999999999999992E-2</v>
      </c>
      <c r="I197" s="26">
        <v>0</v>
      </c>
      <c r="J197" s="27" t="str">
        <f t="shared" si="45"/>
        <v>1</v>
      </c>
      <c r="K197" s="28">
        <f t="shared" si="70"/>
        <v>9.9999999999999992E-2</v>
      </c>
      <c r="L197" s="29">
        <v>0</v>
      </c>
      <c r="M197" s="30" t="str">
        <f t="shared" si="47"/>
        <v>1</v>
      </c>
      <c r="N197" s="31">
        <f t="shared" si="48"/>
        <v>4.9999999999999996E-2</v>
      </c>
      <c r="O197" s="32">
        <v>0</v>
      </c>
      <c r="P197" s="33" t="str">
        <f t="shared" si="49"/>
        <v>1</v>
      </c>
      <c r="Q197" s="34">
        <f t="shared" si="71"/>
        <v>4.9999999999999996E-2</v>
      </c>
      <c r="R197" s="35">
        <v>0</v>
      </c>
      <c r="S197" s="35" t="str">
        <f t="shared" si="51"/>
        <v>1</v>
      </c>
      <c r="T197" s="36">
        <f t="shared" si="72"/>
        <v>2.6666666666666668E-2</v>
      </c>
      <c r="U197" s="35">
        <v>0</v>
      </c>
      <c r="V197" s="35" t="str">
        <f t="shared" si="53"/>
        <v>1</v>
      </c>
      <c r="W197" s="36">
        <f t="shared" si="73"/>
        <v>6.6666666666666671E-3</v>
      </c>
      <c r="X197" s="37">
        <f t="shared" si="55"/>
        <v>0.33333333333333331</v>
      </c>
      <c r="Y197" s="73" t="str">
        <f t="shared" si="56"/>
        <v>Sin Presencia</v>
      </c>
      <c r="Z197" s="38" t="e">
        <v>#N/A</v>
      </c>
      <c r="AA197" s="40" t="e">
        <v>#N/A</v>
      </c>
      <c r="AB197" s="40"/>
      <c r="AC197" s="40"/>
      <c r="AD197" s="40"/>
      <c r="AE197" s="40"/>
      <c r="AF197" s="75" t="s">
        <v>1734</v>
      </c>
    </row>
    <row r="198" spans="1:32" s="43" customFormat="1" ht="38.25" x14ac:dyDescent="0.2">
      <c r="A198" s="66">
        <v>7</v>
      </c>
      <c r="B198" s="66">
        <v>7</v>
      </c>
      <c r="C198" s="66" t="s">
        <v>198</v>
      </c>
      <c r="D198" s="67">
        <v>706</v>
      </c>
      <c r="E198" s="66" t="s">
        <v>351</v>
      </c>
      <c r="F198" s="24">
        <v>6556</v>
      </c>
      <c r="G198" s="24" t="str">
        <f t="shared" si="43"/>
        <v>2</v>
      </c>
      <c r="H198" s="25">
        <f t="shared" si="44"/>
        <v>0.19999999999999998</v>
      </c>
      <c r="I198" s="26">
        <v>0</v>
      </c>
      <c r="J198" s="27" t="str">
        <f t="shared" si="45"/>
        <v>1</v>
      </c>
      <c r="K198" s="28">
        <f t="shared" si="46"/>
        <v>9.9999999999999992E-2</v>
      </c>
      <c r="L198" s="29">
        <v>0</v>
      </c>
      <c r="M198" s="30" t="str">
        <f t="shared" si="47"/>
        <v>1</v>
      </c>
      <c r="N198" s="31">
        <f t="shared" si="48"/>
        <v>4.9999999999999996E-2</v>
      </c>
      <c r="O198" s="32">
        <v>0</v>
      </c>
      <c r="P198" s="33" t="str">
        <f t="shared" si="49"/>
        <v>1</v>
      </c>
      <c r="Q198" s="34">
        <f t="shared" si="50"/>
        <v>4.9999999999999996E-2</v>
      </c>
      <c r="R198" s="35">
        <v>0</v>
      </c>
      <c r="S198" s="35" t="str">
        <f t="shared" si="51"/>
        <v>1</v>
      </c>
      <c r="T198" s="36">
        <f t="shared" si="52"/>
        <v>2.6666666666666668E-2</v>
      </c>
      <c r="U198" s="35">
        <v>0</v>
      </c>
      <c r="V198" s="35" t="str">
        <f t="shared" si="53"/>
        <v>1</v>
      </c>
      <c r="W198" s="36">
        <f t="shared" si="54"/>
        <v>6.6666666666666671E-3</v>
      </c>
      <c r="X198" s="37">
        <f t="shared" si="55"/>
        <v>0.43333333333333329</v>
      </c>
      <c r="Y198" s="73" t="str">
        <f t="shared" si="56"/>
        <v>Sin Presencia</v>
      </c>
      <c r="Z198" s="38">
        <v>615334.34710000001</v>
      </c>
      <c r="AA198" s="40">
        <v>9618297.1305</v>
      </c>
      <c r="AB198" s="40"/>
      <c r="AC198" s="40"/>
      <c r="AD198" s="40"/>
      <c r="AE198" s="40"/>
      <c r="AF198" s="75" t="s">
        <v>1734</v>
      </c>
    </row>
    <row r="199" spans="1:32" s="43" customFormat="1" ht="38.25" x14ac:dyDescent="0.2">
      <c r="A199" s="66">
        <v>7</v>
      </c>
      <c r="B199" s="66">
        <v>11</v>
      </c>
      <c r="C199" s="66" t="s">
        <v>184</v>
      </c>
      <c r="D199" s="67">
        <v>1101</v>
      </c>
      <c r="E199" s="66" t="s">
        <v>184</v>
      </c>
      <c r="F199" s="24">
        <v>13199</v>
      </c>
      <c r="G199" s="24" t="str">
        <f t="shared" ref="G199:G226" si="74">IF(F199&gt;$F$236,"3",IF(F199&gt;$F$235,"2",IF(F199&gt;=$F$234,"1",0)))</f>
        <v>3</v>
      </c>
      <c r="H199" s="25">
        <f>+($F$5/3)*G199</f>
        <v>0.3</v>
      </c>
      <c r="I199" s="26">
        <v>23</v>
      </c>
      <c r="J199" s="27" t="str">
        <f t="shared" ref="J199:J226" si="75">IF(I199&gt;$I$236,"3",IF(I199&gt;$I$235,"2",IF(I199&gt;=$I$234,"1",0)))</f>
        <v>1</v>
      </c>
      <c r="K199" s="28">
        <f>($I$5/3)*J199</f>
        <v>9.9999999999999992E-2</v>
      </c>
      <c r="L199" s="29">
        <v>1088</v>
      </c>
      <c r="M199" s="30" t="str">
        <f t="shared" ref="M199:M230" si="76">IF(L199&gt;$L$236,"3",IF(L199&gt;$L$235,"2",IF(L199&gt;=$L$234,"1",0)))</f>
        <v>3</v>
      </c>
      <c r="N199" s="31">
        <f t="shared" ref="N199:N230" si="77">+($L$5/3)*M199</f>
        <v>0.15</v>
      </c>
      <c r="O199" s="32">
        <v>68</v>
      </c>
      <c r="P199" s="33" t="str">
        <f t="shared" ref="P199:P226" si="78">IF(O199&gt;$O$236,"3",IF(O199&gt;$O$235,"2",IF(O199&gt;=$O$234,"1",0)))</f>
        <v>3</v>
      </c>
      <c r="Q199" s="34">
        <f>+($O$5/3)*P199</f>
        <v>0.15</v>
      </c>
      <c r="R199" s="35">
        <f>+VLOOKUP(E199,'[1]% DESCOMP_MATRICULA'!$B$4:$D$101,2,FALSE)</f>
        <v>131</v>
      </c>
      <c r="S199" s="35" t="str">
        <f t="shared" ref="S199:S226" si="79">IF(R199&gt;$R$236,"3",IF(R199&gt;$R$235,"2",IF(R199&gt;=$R$234,"1",0)))</f>
        <v>3</v>
      </c>
      <c r="T199" s="36">
        <f>+($R$5/3)*S199</f>
        <v>0.08</v>
      </c>
      <c r="U199" s="35">
        <f>+VLOOKUP(E199,'[1]% DESCOMP_MATRICULA'!$B$4:$D$101,3,FALSE)</f>
        <v>0</v>
      </c>
      <c r="V199" s="35" t="str">
        <f t="shared" ref="V199:V226" si="80">IF(U199&gt;$U$236,"3",IF(U199&gt;$U$235,"2",IF(U199&gt;=$U$234,"1",0)))</f>
        <v>1</v>
      </c>
      <c r="W199" s="36">
        <f>+($U$5/3)*V199</f>
        <v>6.6666666666666671E-3</v>
      </c>
      <c r="X199" s="37">
        <f t="shared" ref="X199:X230" si="81">K199+H199+W199+N199+Q199+T199</f>
        <v>0.78666666666666663</v>
      </c>
      <c r="Y199" s="73" t="str">
        <f t="shared" si="56"/>
        <v>Distrito</v>
      </c>
      <c r="Z199" s="38">
        <v>699243.30440000002</v>
      </c>
      <c r="AA199" s="40">
        <v>9556675.7440000009</v>
      </c>
      <c r="AB199" s="40" t="str">
        <f>+E199</f>
        <v>LOJA</v>
      </c>
      <c r="AC199" s="39">
        <f>+D199</f>
        <v>1101</v>
      </c>
      <c r="AD199" s="40"/>
      <c r="AE199" s="40"/>
      <c r="AF199" s="75" t="s">
        <v>1779</v>
      </c>
    </row>
    <row r="200" spans="1:32" s="43" customFormat="1" ht="38.25" x14ac:dyDescent="0.2">
      <c r="A200" s="66">
        <v>7</v>
      </c>
      <c r="B200" s="66">
        <v>11</v>
      </c>
      <c r="C200" s="66" t="s">
        <v>184</v>
      </c>
      <c r="D200" s="66">
        <v>1102</v>
      </c>
      <c r="E200" s="66" t="s">
        <v>355</v>
      </c>
      <c r="F200" s="24">
        <v>2480</v>
      </c>
      <c r="G200" s="24" t="str">
        <f t="shared" si="74"/>
        <v>2</v>
      </c>
      <c r="H200" s="25">
        <f>+($F$5/3)*G200</f>
        <v>0.19999999999999998</v>
      </c>
      <c r="I200" s="26">
        <v>0</v>
      </c>
      <c r="J200" s="27" t="str">
        <f t="shared" si="75"/>
        <v>1</v>
      </c>
      <c r="K200" s="28">
        <f>($I$5/3)*J200</f>
        <v>9.9999999999999992E-2</v>
      </c>
      <c r="L200" s="29">
        <v>0</v>
      </c>
      <c r="M200" s="30" t="str">
        <f t="shared" si="76"/>
        <v>1</v>
      </c>
      <c r="N200" s="31">
        <f t="shared" si="77"/>
        <v>4.9999999999999996E-2</v>
      </c>
      <c r="O200" s="32">
        <v>0</v>
      </c>
      <c r="P200" s="33" t="str">
        <f t="shared" si="78"/>
        <v>1</v>
      </c>
      <c r="Q200" s="34">
        <f>+($O$5/3)*P200</f>
        <v>4.9999999999999996E-2</v>
      </c>
      <c r="R200" s="35">
        <v>0</v>
      </c>
      <c r="S200" s="35" t="str">
        <f t="shared" si="79"/>
        <v>1</v>
      </c>
      <c r="T200" s="36">
        <f>+($R$5/3)*S200</f>
        <v>2.6666666666666668E-2</v>
      </c>
      <c r="U200" s="35">
        <v>0</v>
      </c>
      <c r="V200" s="35" t="str">
        <f t="shared" si="80"/>
        <v>1</v>
      </c>
      <c r="W200" s="36">
        <f>+($U$5/3)*V200</f>
        <v>6.6666666666666671E-3</v>
      </c>
      <c r="X200" s="37">
        <f t="shared" si="81"/>
        <v>0.43333333333333329</v>
      </c>
      <c r="Y200" s="73" t="str">
        <f t="shared" ref="Y200:Y230" si="82">IF(X200&gt;=0.75,"Distrito",IF(X200&gt;=0.6,"Oficina Tecnica",IF(X200&gt;=0,"Sin Presencia",0)))</f>
        <v>Sin Presencia</v>
      </c>
      <c r="Z200" s="38">
        <v>682148.06270000001</v>
      </c>
      <c r="AA200" s="40">
        <v>9559262.9085000008</v>
      </c>
      <c r="AB200" s="40"/>
      <c r="AC200" s="40"/>
      <c r="AD200" s="40"/>
      <c r="AE200" s="40"/>
      <c r="AF200" s="75" t="s">
        <v>1734</v>
      </c>
    </row>
    <row r="201" spans="1:32" s="43" customFormat="1" ht="38.25" x14ac:dyDescent="0.2">
      <c r="A201" s="66">
        <v>7</v>
      </c>
      <c r="B201" s="66">
        <v>11</v>
      </c>
      <c r="C201" s="66" t="s">
        <v>184</v>
      </c>
      <c r="D201" s="66">
        <v>1102</v>
      </c>
      <c r="E201" s="66" t="s">
        <v>357</v>
      </c>
      <c r="F201" s="24">
        <v>139</v>
      </c>
      <c r="G201" s="24" t="str">
        <f t="shared" si="74"/>
        <v>1</v>
      </c>
      <c r="H201" s="25">
        <f>+($F$5/3)*G201</f>
        <v>9.9999999999999992E-2</v>
      </c>
      <c r="I201" s="26">
        <v>0</v>
      </c>
      <c r="J201" s="27" t="str">
        <f t="shared" si="75"/>
        <v>1</v>
      </c>
      <c r="K201" s="28">
        <f>($I$5/3)*J201</f>
        <v>9.9999999999999992E-2</v>
      </c>
      <c r="L201" s="29">
        <v>0</v>
      </c>
      <c r="M201" s="30" t="str">
        <f t="shared" si="76"/>
        <v>1</v>
      </c>
      <c r="N201" s="31">
        <f t="shared" si="77"/>
        <v>4.9999999999999996E-2</v>
      </c>
      <c r="O201" s="32">
        <v>0</v>
      </c>
      <c r="P201" s="33" t="str">
        <f t="shared" si="78"/>
        <v>1</v>
      </c>
      <c r="Q201" s="34">
        <f>+($O$5/3)*P201</f>
        <v>4.9999999999999996E-2</v>
      </c>
      <c r="R201" s="35">
        <v>0</v>
      </c>
      <c r="S201" s="35" t="str">
        <f t="shared" si="79"/>
        <v>1</v>
      </c>
      <c r="T201" s="36">
        <f>+($R$5/3)*S201</f>
        <v>2.6666666666666668E-2</v>
      </c>
      <c r="U201" s="35">
        <v>0</v>
      </c>
      <c r="V201" s="35" t="str">
        <f t="shared" si="80"/>
        <v>1</v>
      </c>
      <c r="W201" s="36">
        <f>+($U$5/3)*V201</f>
        <v>6.6666666666666671E-3</v>
      </c>
      <c r="X201" s="37">
        <f t="shared" si="81"/>
        <v>0.33333333333333331</v>
      </c>
      <c r="Y201" s="73" t="str">
        <f t="shared" si="82"/>
        <v>Sin Presencia</v>
      </c>
      <c r="Z201" s="38">
        <v>650581.99230000004</v>
      </c>
      <c r="AA201" s="40">
        <v>9571261.1841000002</v>
      </c>
      <c r="AB201" s="40"/>
      <c r="AC201" s="40"/>
      <c r="AD201" s="40"/>
      <c r="AE201" s="40"/>
      <c r="AF201" s="75" t="s">
        <v>1734</v>
      </c>
    </row>
    <row r="202" spans="1:32" s="43" customFormat="1" ht="38.25" x14ac:dyDescent="0.2">
      <c r="A202" s="66">
        <v>7</v>
      </c>
      <c r="B202" s="66">
        <v>11</v>
      </c>
      <c r="C202" s="66" t="s">
        <v>184</v>
      </c>
      <c r="D202" s="66">
        <v>1102</v>
      </c>
      <c r="E202" s="66" t="s">
        <v>283</v>
      </c>
      <c r="F202" s="24">
        <v>6025</v>
      </c>
      <c r="G202" s="24" t="str">
        <f t="shared" si="74"/>
        <v>2</v>
      </c>
      <c r="H202" s="25">
        <f>+($F$5/3)*G202</f>
        <v>0.19999999999999998</v>
      </c>
      <c r="I202" s="26">
        <v>0</v>
      </c>
      <c r="J202" s="27" t="str">
        <f t="shared" si="75"/>
        <v>1</v>
      </c>
      <c r="K202" s="28">
        <f>($I$5/3)*J202</f>
        <v>9.9999999999999992E-2</v>
      </c>
      <c r="L202" s="29">
        <v>0</v>
      </c>
      <c r="M202" s="30" t="str">
        <f t="shared" si="76"/>
        <v>1</v>
      </c>
      <c r="N202" s="31">
        <f t="shared" si="77"/>
        <v>4.9999999999999996E-2</v>
      </c>
      <c r="O202" s="32">
        <v>0</v>
      </c>
      <c r="P202" s="33" t="str">
        <f t="shared" si="78"/>
        <v>1</v>
      </c>
      <c r="Q202" s="34">
        <f>+($O$5/3)*P202</f>
        <v>4.9999999999999996E-2</v>
      </c>
      <c r="R202" s="35">
        <v>0</v>
      </c>
      <c r="S202" s="35" t="str">
        <f t="shared" si="79"/>
        <v>1</v>
      </c>
      <c r="T202" s="36">
        <f>+($R$5/3)*S202</f>
        <v>2.6666666666666668E-2</v>
      </c>
      <c r="U202" s="35">
        <v>0</v>
      </c>
      <c r="V202" s="35" t="str">
        <f t="shared" si="80"/>
        <v>1</v>
      </c>
      <c r="W202" s="36">
        <f>+($U$5/3)*V202</f>
        <v>6.6666666666666671E-3</v>
      </c>
      <c r="X202" s="37">
        <f t="shared" si="81"/>
        <v>0.43333333333333329</v>
      </c>
      <c r="Y202" s="73" t="str">
        <f t="shared" si="82"/>
        <v>Sin Presencia</v>
      </c>
      <c r="Z202" s="38">
        <v>650432.96669999999</v>
      </c>
      <c r="AA202" s="40">
        <v>9564937.1688000001</v>
      </c>
      <c r="AB202" s="40"/>
      <c r="AC202" s="40"/>
      <c r="AD202" s="40"/>
      <c r="AE202" s="40"/>
      <c r="AF202" s="75" t="s">
        <v>1734</v>
      </c>
    </row>
    <row r="203" spans="1:32" s="43" customFormat="1" ht="38.25" x14ac:dyDescent="0.2">
      <c r="A203" s="66">
        <v>7</v>
      </c>
      <c r="B203" s="66">
        <v>11</v>
      </c>
      <c r="C203" s="66" t="s">
        <v>184</v>
      </c>
      <c r="D203" s="66">
        <v>1103</v>
      </c>
      <c r="E203" s="66" t="s">
        <v>361</v>
      </c>
      <c r="F203" s="24">
        <v>588</v>
      </c>
      <c r="G203" s="24" t="str">
        <f t="shared" si="74"/>
        <v>1</v>
      </c>
      <c r="H203" s="25">
        <f>+($F$5/3)*G203</f>
        <v>9.9999999999999992E-2</v>
      </c>
      <c r="I203" s="26">
        <v>0</v>
      </c>
      <c r="J203" s="27" t="str">
        <f t="shared" si="75"/>
        <v>1</v>
      </c>
      <c r="K203" s="28">
        <f>($I$5/3)*J203</f>
        <v>9.9999999999999992E-2</v>
      </c>
      <c r="L203" s="29">
        <v>0</v>
      </c>
      <c r="M203" s="30" t="str">
        <f t="shared" si="76"/>
        <v>1</v>
      </c>
      <c r="N203" s="31">
        <f t="shared" si="77"/>
        <v>4.9999999999999996E-2</v>
      </c>
      <c r="O203" s="32">
        <v>0</v>
      </c>
      <c r="P203" s="33" t="str">
        <f t="shared" si="78"/>
        <v>1</v>
      </c>
      <c r="Q203" s="34">
        <f>+($O$5/3)*P203</f>
        <v>4.9999999999999996E-2</v>
      </c>
      <c r="R203" s="35">
        <v>0</v>
      </c>
      <c r="S203" s="35" t="str">
        <f t="shared" si="79"/>
        <v>1</v>
      </c>
      <c r="T203" s="36">
        <f>+($R$5/3)*S203</f>
        <v>2.6666666666666668E-2</v>
      </c>
      <c r="U203" s="35">
        <v>0</v>
      </c>
      <c r="V203" s="35" t="str">
        <f t="shared" si="80"/>
        <v>1</v>
      </c>
      <c r="W203" s="36">
        <f>+($U$5/3)*V203</f>
        <v>6.6666666666666671E-3</v>
      </c>
      <c r="X203" s="37">
        <f t="shared" si="81"/>
        <v>0.33333333333333331</v>
      </c>
      <c r="Y203" s="73" t="str">
        <f t="shared" si="82"/>
        <v>Sin Presencia</v>
      </c>
      <c r="Z203" s="38" t="e">
        <v>#N/A</v>
      </c>
      <c r="AA203" s="40" t="e">
        <v>#N/A</v>
      </c>
      <c r="AB203" s="40"/>
      <c r="AC203" s="40"/>
      <c r="AD203" s="40"/>
      <c r="AE203" s="40"/>
      <c r="AF203" s="75" t="s">
        <v>1734</v>
      </c>
    </row>
    <row r="204" spans="1:32" s="43" customFormat="1" ht="38.25" x14ac:dyDescent="0.2">
      <c r="A204" s="66">
        <v>7</v>
      </c>
      <c r="B204" s="66">
        <v>11</v>
      </c>
      <c r="C204" s="66" t="s">
        <v>184</v>
      </c>
      <c r="D204" s="66">
        <v>1104</v>
      </c>
      <c r="E204" s="66" t="s">
        <v>356</v>
      </c>
      <c r="F204" s="24">
        <v>326</v>
      </c>
      <c r="G204" s="24" t="str">
        <f t="shared" si="74"/>
        <v>1</v>
      </c>
      <c r="H204" s="25">
        <f t="shared" ref="H204:H222" si="83">+($F$5/3)*G204</f>
        <v>9.9999999999999992E-2</v>
      </c>
      <c r="I204" s="26">
        <v>0</v>
      </c>
      <c r="J204" s="27" t="str">
        <f t="shared" si="75"/>
        <v>1</v>
      </c>
      <c r="K204" s="28">
        <f t="shared" ref="K204:K222" si="84">($I$5/3)*J204</f>
        <v>9.9999999999999992E-2</v>
      </c>
      <c r="L204" s="29">
        <v>0</v>
      </c>
      <c r="M204" s="30" t="str">
        <f t="shared" si="76"/>
        <v>1</v>
      </c>
      <c r="N204" s="31">
        <f t="shared" si="77"/>
        <v>4.9999999999999996E-2</v>
      </c>
      <c r="O204" s="32">
        <v>0</v>
      </c>
      <c r="P204" s="33" t="str">
        <f t="shared" si="78"/>
        <v>1</v>
      </c>
      <c r="Q204" s="34">
        <f t="shared" ref="Q204:Q222" si="85">+($O$5/3)*P204</f>
        <v>4.9999999999999996E-2</v>
      </c>
      <c r="R204" s="35">
        <v>0</v>
      </c>
      <c r="S204" s="35" t="str">
        <f t="shared" si="79"/>
        <v>1</v>
      </c>
      <c r="T204" s="36">
        <f t="shared" ref="T204:T222" si="86">+($R$5/3)*S204</f>
        <v>2.6666666666666668E-2</v>
      </c>
      <c r="U204" s="35">
        <v>0</v>
      </c>
      <c r="V204" s="35" t="str">
        <f t="shared" si="80"/>
        <v>1</v>
      </c>
      <c r="W204" s="36">
        <f t="shared" ref="W204:W222" si="87">+($U$5/3)*V204</f>
        <v>6.6666666666666671E-3</v>
      </c>
      <c r="X204" s="37">
        <f t="shared" si="81"/>
        <v>0.33333333333333331</v>
      </c>
      <c r="Y204" s="73" t="str">
        <f t="shared" si="82"/>
        <v>Sin Presencia</v>
      </c>
      <c r="Z204" s="38">
        <v>615626.26309999998</v>
      </c>
      <c r="AA204" s="40">
        <v>9546213.7885999996</v>
      </c>
      <c r="AB204" s="40"/>
      <c r="AC204" s="40"/>
      <c r="AD204" s="40"/>
      <c r="AE204" s="40"/>
      <c r="AF204" s="75" t="s">
        <v>1734</v>
      </c>
    </row>
    <row r="205" spans="1:32" s="43" customFormat="1" ht="38.25" x14ac:dyDescent="0.2">
      <c r="A205" s="66">
        <v>7</v>
      </c>
      <c r="B205" s="66">
        <v>11</v>
      </c>
      <c r="C205" s="66" t="s">
        <v>184</v>
      </c>
      <c r="D205" s="66">
        <v>1104</v>
      </c>
      <c r="E205" s="66" t="s">
        <v>365</v>
      </c>
      <c r="F205" s="24">
        <v>130</v>
      </c>
      <c r="G205" s="24" t="str">
        <f t="shared" si="74"/>
        <v>1</v>
      </c>
      <c r="H205" s="25">
        <f>+($F$5/3)*G205</f>
        <v>9.9999999999999992E-2</v>
      </c>
      <c r="I205" s="26">
        <v>0</v>
      </c>
      <c r="J205" s="27" t="str">
        <f t="shared" si="75"/>
        <v>1</v>
      </c>
      <c r="K205" s="28">
        <f>($I$5/3)*J205</f>
        <v>9.9999999999999992E-2</v>
      </c>
      <c r="L205" s="29">
        <v>0</v>
      </c>
      <c r="M205" s="30" t="str">
        <f t="shared" si="76"/>
        <v>1</v>
      </c>
      <c r="N205" s="31">
        <f t="shared" si="77"/>
        <v>4.9999999999999996E-2</v>
      </c>
      <c r="O205" s="32">
        <v>0</v>
      </c>
      <c r="P205" s="33" t="str">
        <f t="shared" si="78"/>
        <v>1</v>
      </c>
      <c r="Q205" s="34">
        <f>+($O$5/3)*P205</f>
        <v>4.9999999999999996E-2</v>
      </c>
      <c r="R205" s="35">
        <v>0</v>
      </c>
      <c r="S205" s="35" t="str">
        <f t="shared" si="79"/>
        <v>1</v>
      </c>
      <c r="T205" s="36">
        <f>+($R$5/3)*S205</f>
        <v>2.6666666666666668E-2</v>
      </c>
      <c r="U205" s="35">
        <v>0</v>
      </c>
      <c r="V205" s="35" t="str">
        <f t="shared" si="80"/>
        <v>1</v>
      </c>
      <c r="W205" s="36">
        <f>+($U$5/3)*V205</f>
        <v>6.6666666666666671E-3</v>
      </c>
      <c r="X205" s="37">
        <f t="shared" si="81"/>
        <v>0.33333333333333331</v>
      </c>
      <c r="Y205" s="73" t="str">
        <f t="shared" si="82"/>
        <v>Sin Presencia</v>
      </c>
      <c r="Z205" s="38">
        <v>599089.2855</v>
      </c>
      <c r="AA205" s="40">
        <v>9545000</v>
      </c>
      <c r="AB205" s="40"/>
      <c r="AC205" s="40"/>
      <c r="AD205" s="40"/>
      <c r="AE205" s="40"/>
      <c r="AF205" s="75" t="s">
        <v>1734</v>
      </c>
    </row>
    <row r="206" spans="1:32" s="43" customFormat="1" ht="38.25" x14ac:dyDescent="0.2">
      <c r="A206" s="66">
        <v>7</v>
      </c>
      <c r="B206" s="66">
        <v>11</v>
      </c>
      <c r="C206" s="66" t="s">
        <v>184</v>
      </c>
      <c r="D206" s="66">
        <v>1104</v>
      </c>
      <c r="E206" s="66" t="s">
        <v>362</v>
      </c>
      <c r="F206" s="24">
        <v>421</v>
      </c>
      <c r="G206" s="24" t="str">
        <f t="shared" si="74"/>
        <v>1</v>
      </c>
      <c r="H206" s="25">
        <f>+($F$5/3)*G206</f>
        <v>9.9999999999999992E-2</v>
      </c>
      <c r="I206" s="26">
        <v>0</v>
      </c>
      <c r="J206" s="27" t="str">
        <f t="shared" si="75"/>
        <v>1</v>
      </c>
      <c r="K206" s="28">
        <f>($I$5/3)*J206</f>
        <v>9.9999999999999992E-2</v>
      </c>
      <c r="L206" s="29">
        <v>0</v>
      </c>
      <c r="M206" s="30" t="str">
        <f t="shared" si="76"/>
        <v>1</v>
      </c>
      <c r="N206" s="31">
        <f t="shared" si="77"/>
        <v>4.9999999999999996E-2</v>
      </c>
      <c r="O206" s="32">
        <v>0</v>
      </c>
      <c r="P206" s="33" t="str">
        <f t="shared" si="78"/>
        <v>1</v>
      </c>
      <c r="Q206" s="34">
        <f>+($O$5/3)*P206</f>
        <v>4.9999999999999996E-2</v>
      </c>
      <c r="R206" s="35">
        <v>0</v>
      </c>
      <c r="S206" s="35" t="str">
        <f t="shared" si="79"/>
        <v>1</v>
      </c>
      <c r="T206" s="36">
        <f>+($R$5/3)*S206</f>
        <v>2.6666666666666668E-2</v>
      </c>
      <c r="U206" s="35">
        <v>0</v>
      </c>
      <c r="V206" s="35" t="str">
        <f t="shared" si="80"/>
        <v>1</v>
      </c>
      <c r="W206" s="36">
        <f>+($U$5/3)*V206</f>
        <v>6.6666666666666671E-3</v>
      </c>
      <c r="X206" s="37">
        <f t="shared" si="81"/>
        <v>0.33333333333333331</v>
      </c>
      <c r="Y206" s="73" t="str">
        <f t="shared" si="82"/>
        <v>Sin Presencia</v>
      </c>
      <c r="Z206" s="38">
        <v>602200.6128</v>
      </c>
      <c r="AA206" s="40">
        <v>9571288.8306000009</v>
      </c>
      <c r="AB206" s="40"/>
      <c r="AC206" s="40"/>
      <c r="AD206" s="40"/>
      <c r="AE206" s="40"/>
      <c r="AF206" s="75" t="s">
        <v>1734</v>
      </c>
    </row>
    <row r="207" spans="1:32" s="43" customFormat="1" ht="38.25" x14ac:dyDescent="0.2">
      <c r="A207" s="66">
        <v>7</v>
      </c>
      <c r="B207" s="66">
        <v>11</v>
      </c>
      <c r="C207" s="66" t="s">
        <v>184</v>
      </c>
      <c r="D207" s="66">
        <v>1105</v>
      </c>
      <c r="E207" s="66" t="s">
        <v>358</v>
      </c>
      <c r="F207" s="24">
        <v>224</v>
      </c>
      <c r="G207" s="24" t="str">
        <f t="shared" si="74"/>
        <v>1</v>
      </c>
      <c r="H207" s="25">
        <f t="shared" si="83"/>
        <v>9.9999999999999992E-2</v>
      </c>
      <c r="I207" s="26">
        <v>0</v>
      </c>
      <c r="J207" s="27" t="str">
        <f t="shared" si="75"/>
        <v>1</v>
      </c>
      <c r="K207" s="28">
        <f t="shared" si="84"/>
        <v>9.9999999999999992E-2</v>
      </c>
      <c r="L207" s="29">
        <v>0</v>
      </c>
      <c r="M207" s="30" t="str">
        <f t="shared" si="76"/>
        <v>1</v>
      </c>
      <c r="N207" s="31">
        <f t="shared" si="77"/>
        <v>4.9999999999999996E-2</v>
      </c>
      <c r="O207" s="32">
        <v>0</v>
      </c>
      <c r="P207" s="33" t="str">
        <f t="shared" si="78"/>
        <v>1</v>
      </c>
      <c r="Q207" s="34">
        <f t="shared" si="85"/>
        <v>4.9999999999999996E-2</v>
      </c>
      <c r="R207" s="35">
        <v>0</v>
      </c>
      <c r="S207" s="35" t="str">
        <f t="shared" si="79"/>
        <v>1</v>
      </c>
      <c r="T207" s="36">
        <f t="shared" si="86"/>
        <v>2.6666666666666668E-2</v>
      </c>
      <c r="U207" s="35">
        <v>0</v>
      </c>
      <c r="V207" s="35" t="str">
        <f t="shared" si="80"/>
        <v>1</v>
      </c>
      <c r="W207" s="36">
        <f t="shared" si="87"/>
        <v>6.6666666666666671E-3</v>
      </c>
      <c r="X207" s="37">
        <f t="shared" si="81"/>
        <v>0.33333333333333331</v>
      </c>
      <c r="Y207" s="73" t="str">
        <f t="shared" si="82"/>
        <v>Sin Presencia</v>
      </c>
      <c r="Z207" s="38" t="e">
        <v>#N/A</v>
      </c>
      <c r="AA207" s="40" t="e">
        <v>#N/A</v>
      </c>
      <c r="AB207" s="40"/>
      <c r="AC207" s="40"/>
      <c r="AD207" s="40"/>
      <c r="AE207" s="40"/>
      <c r="AF207" s="75" t="s">
        <v>1734</v>
      </c>
    </row>
    <row r="208" spans="1:32" s="43" customFormat="1" ht="38.25" x14ac:dyDescent="0.2">
      <c r="A208" s="66">
        <v>7</v>
      </c>
      <c r="B208" s="66">
        <v>11</v>
      </c>
      <c r="C208" s="66" t="s">
        <v>184</v>
      </c>
      <c r="D208" s="66">
        <v>1106</v>
      </c>
      <c r="E208" s="66" t="s">
        <v>354</v>
      </c>
      <c r="F208" s="24">
        <v>502</v>
      </c>
      <c r="G208" s="24" t="str">
        <f t="shared" si="74"/>
        <v>1</v>
      </c>
      <c r="H208" s="25">
        <f>+($F$5/3)*G208</f>
        <v>9.9999999999999992E-2</v>
      </c>
      <c r="I208" s="26">
        <v>0</v>
      </c>
      <c r="J208" s="27" t="str">
        <f t="shared" si="75"/>
        <v>1</v>
      </c>
      <c r="K208" s="28">
        <f>($I$5/3)*J208</f>
        <v>9.9999999999999992E-2</v>
      </c>
      <c r="L208" s="29">
        <v>0</v>
      </c>
      <c r="M208" s="30" t="str">
        <f t="shared" si="76"/>
        <v>1</v>
      </c>
      <c r="N208" s="31">
        <f t="shared" si="77"/>
        <v>4.9999999999999996E-2</v>
      </c>
      <c r="O208" s="32">
        <v>0</v>
      </c>
      <c r="P208" s="33" t="str">
        <f t="shared" si="78"/>
        <v>1</v>
      </c>
      <c r="Q208" s="34">
        <f>+($O$5/3)*P208</f>
        <v>4.9999999999999996E-2</v>
      </c>
      <c r="R208" s="35">
        <v>0</v>
      </c>
      <c r="S208" s="35" t="str">
        <f t="shared" si="79"/>
        <v>1</v>
      </c>
      <c r="T208" s="36">
        <f>+($R$5/3)*S208</f>
        <v>2.6666666666666668E-2</v>
      </c>
      <c r="U208" s="35">
        <v>0</v>
      </c>
      <c r="V208" s="35" t="str">
        <f t="shared" si="80"/>
        <v>1</v>
      </c>
      <c r="W208" s="36">
        <f>+($U$5/3)*V208</f>
        <v>6.6666666666666671E-3</v>
      </c>
      <c r="X208" s="37">
        <f t="shared" si="81"/>
        <v>0.33333333333333331</v>
      </c>
      <c r="Y208" s="73" t="str">
        <f t="shared" si="82"/>
        <v>Sin Presencia</v>
      </c>
      <c r="Z208" s="38" t="e">
        <v>#N/A</v>
      </c>
      <c r="AA208" s="40" t="e">
        <v>#N/A</v>
      </c>
      <c r="AB208" s="40"/>
      <c r="AC208" s="40"/>
      <c r="AD208" s="40"/>
      <c r="AE208" s="40"/>
      <c r="AF208" s="75" t="s">
        <v>1734</v>
      </c>
    </row>
    <row r="209" spans="1:33" s="43" customFormat="1" ht="38.25" x14ac:dyDescent="0.2">
      <c r="A209" s="66">
        <v>7</v>
      </c>
      <c r="B209" s="66">
        <v>11</v>
      </c>
      <c r="C209" s="66" t="s">
        <v>184</v>
      </c>
      <c r="D209" s="66">
        <v>1106</v>
      </c>
      <c r="E209" s="66" t="s">
        <v>359</v>
      </c>
      <c r="F209" s="24">
        <v>205</v>
      </c>
      <c r="G209" s="24" t="str">
        <f t="shared" si="74"/>
        <v>1</v>
      </c>
      <c r="H209" s="25">
        <f t="shared" si="83"/>
        <v>9.9999999999999992E-2</v>
      </c>
      <c r="I209" s="26">
        <v>0</v>
      </c>
      <c r="J209" s="27" t="str">
        <f t="shared" si="75"/>
        <v>1</v>
      </c>
      <c r="K209" s="28">
        <f t="shared" si="84"/>
        <v>9.9999999999999992E-2</v>
      </c>
      <c r="L209" s="29">
        <v>0</v>
      </c>
      <c r="M209" s="30" t="str">
        <f t="shared" si="76"/>
        <v>1</v>
      </c>
      <c r="N209" s="31">
        <f t="shared" si="77"/>
        <v>4.9999999999999996E-2</v>
      </c>
      <c r="O209" s="32">
        <v>0</v>
      </c>
      <c r="P209" s="33" t="str">
        <f t="shared" si="78"/>
        <v>1</v>
      </c>
      <c r="Q209" s="34">
        <f t="shared" si="85"/>
        <v>4.9999999999999996E-2</v>
      </c>
      <c r="R209" s="35">
        <v>0</v>
      </c>
      <c r="S209" s="35" t="str">
        <f t="shared" si="79"/>
        <v>1</v>
      </c>
      <c r="T209" s="36">
        <f t="shared" si="86"/>
        <v>2.6666666666666668E-2</v>
      </c>
      <c r="U209" s="35">
        <v>0</v>
      </c>
      <c r="V209" s="35" t="str">
        <f t="shared" si="80"/>
        <v>1</v>
      </c>
      <c r="W209" s="36">
        <f t="shared" si="87"/>
        <v>6.6666666666666671E-3</v>
      </c>
      <c r="X209" s="37">
        <f t="shared" si="81"/>
        <v>0.33333333333333331</v>
      </c>
      <c r="Y209" s="73" t="str">
        <f t="shared" si="82"/>
        <v>Sin Presencia</v>
      </c>
      <c r="Z209" s="38">
        <v>673602.65</v>
      </c>
      <c r="AA209" s="40">
        <v>9532286.2699999996</v>
      </c>
      <c r="AB209" s="40"/>
      <c r="AC209" s="40"/>
      <c r="AD209" s="40"/>
      <c r="AE209" s="40"/>
      <c r="AF209" s="75" t="s">
        <v>1734</v>
      </c>
    </row>
    <row r="210" spans="1:33" s="43" customFormat="1" ht="38.25" x14ac:dyDescent="0.2">
      <c r="A210" s="66">
        <v>7</v>
      </c>
      <c r="B210" s="66">
        <v>11</v>
      </c>
      <c r="C210" s="66" t="s">
        <v>184</v>
      </c>
      <c r="D210" s="66">
        <v>1106</v>
      </c>
      <c r="E210" s="66" t="s">
        <v>366</v>
      </c>
      <c r="F210" s="24">
        <v>18</v>
      </c>
      <c r="G210" s="24" t="str">
        <f t="shared" si="74"/>
        <v>1</v>
      </c>
      <c r="H210" s="25">
        <f>+($F$5/3)*G210</f>
        <v>9.9999999999999992E-2</v>
      </c>
      <c r="I210" s="26">
        <v>0</v>
      </c>
      <c r="J210" s="27" t="str">
        <f t="shared" si="75"/>
        <v>1</v>
      </c>
      <c r="K210" s="28">
        <f>($I$5/3)*J210</f>
        <v>9.9999999999999992E-2</v>
      </c>
      <c r="L210" s="29">
        <v>0</v>
      </c>
      <c r="M210" s="30" t="str">
        <f t="shared" si="76"/>
        <v>1</v>
      </c>
      <c r="N210" s="31">
        <f t="shared" si="77"/>
        <v>4.9999999999999996E-2</v>
      </c>
      <c r="O210" s="32">
        <v>0</v>
      </c>
      <c r="P210" s="33" t="str">
        <f t="shared" si="78"/>
        <v>1</v>
      </c>
      <c r="Q210" s="34">
        <f>+($O$5/3)*P210</f>
        <v>4.9999999999999996E-2</v>
      </c>
      <c r="R210" s="35">
        <v>0</v>
      </c>
      <c r="S210" s="35" t="str">
        <f t="shared" si="79"/>
        <v>1</v>
      </c>
      <c r="T210" s="36">
        <f>+($R$5/3)*S210</f>
        <v>2.6666666666666668E-2</v>
      </c>
      <c r="U210" s="35">
        <v>0</v>
      </c>
      <c r="V210" s="35" t="str">
        <f t="shared" si="80"/>
        <v>1</v>
      </c>
      <c r="W210" s="36">
        <f>+($U$5/3)*V210</f>
        <v>6.6666666666666671E-3</v>
      </c>
      <c r="X210" s="37">
        <f t="shared" si="81"/>
        <v>0.33333333333333331</v>
      </c>
      <c r="Y210" s="73" t="str">
        <f t="shared" si="82"/>
        <v>Sin Presencia</v>
      </c>
      <c r="Z210" s="38">
        <v>677432.13</v>
      </c>
      <c r="AA210" s="40">
        <v>9524859.5700000003</v>
      </c>
      <c r="AB210" s="40"/>
      <c r="AC210" s="40"/>
      <c r="AD210" s="40"/>
      <c r="AE210" s="40"/>
      <c r="AF210" s="75" t="s">
        <v>1734</v>
      </c>
    </row>
    <row r="211" spans="1:33" s="43" customFormat="1" ht="38.25" x14ac:dyDescent="0.2">
      <c r="A211" s="66">
        <v>7</v>
      </c>
      <c r="B211" s="66">
        <v>11</v>
      </c>
      <c r="C211" s="66" t="s">
        <v>184</v>
      </c>
      <c r="D211" s="66">
        <v>1107</v>
      </c>
      <c r="E211" s="66" t="s">
        <v>360</v>
      </c>
      <c r="F211" s="24">
        <v>896</v>
      </c>
      <c r="G211" s="24" t="str">
        <f t="shared" si="74"/>
        <v>1</v>
      </c>
      <c r="H211" s="25">
        <f>+($F$5/3)*G211</f>
        <v>9.9999999999999992E-2</v>
      </c>
      <c r="I211" s="26">
        <v>0</v>
      </c>
      <c r="J211" s="27" t="str">
        <f t="shared" si="75"/>
        <v>1</v>
      </c>
      <c r="K211" s="28">
        <f>($I$5/3)*J211</f>
        <v>9.9999999999999992E-2</v>
      </c>
      <c r="L211" s="29">
        <v>0</v>
      </c>
      <c r="M211" s="30" t="str">
        <f t="shared" si="76"/>
        <v>1</v>
      </c>
      <c r="N211" s="31">
        <f t="shared" si="77"/>
        <v>4.9999999999999996E-2</v>
      </c>
      <c r="O211" s="32">
        <v>0</v>
      </c>
      <c r="P211" s="33" t="str">
        <f t="shared" si="78"/>
        <v>1</v>
      </c>
      <c r="Q211" s="34">
        <f>+($O$5/3)*P211</f>
        <v>4.9999999999999996E-2</v>
      </c>
      <c r="R211" s="35">
        <v>0</v>
      </c>
      <c r="S211" s="35" t="str">
        <f t="shared" si="79"/>
        <v>1</v>
      </c>
      <c r="T211" s="36">
        <f>+($R$5/3)*S211</f>
        <v>2.6666666666666668E-2</v>
      </c>
      <c r="U211" s="35">
        <v>0</v>
      </c>
      <c r="V211" s="35" t="str">
        <f t="shared" si="80"/>
        <v>1</v>
      </c>
      <c r="W211" s="36">
        <f>+($U$5/3)*V211</f>
        <v>6.6666666666666671E-3</v>
      </c>
      <c r="X211" s="37">
        <f t="shared" si="81"/>
        <v>0.33333333333333331</v>
      </c>
      <c r="Y211" s="73" t="str">
        <f t="shared" si="82"/>
        <v>Sin Presencia</v>
      </c>
      <c r="Z211" s="38">
        <v>617307.18999999994</v>
      </c>
      <c r="AA211" s="40">
        <v>9515934.9700000007</v>
      </c>
      <c r="AB211" s="40"/>
      <c r="AC211" s="40"/>
      <c r="AD211" s="40"/>
      <c r="AE211" s="40"/>
      <c r="AF211" s="75" t="s">
        <v>1734</v>
      </c>
    </row>
    <row r="212" spans="1:33" s="43" customFormat="1" ht="38.25" x14ac:dyDescent="0.2">
      <c r="A212" s="66">
        <v>7</v>
      </c>
      <c r="B212" s="66">
        <v>11</v>
      </c>
      <c r="C212" s="66" t="s">
        <v>184</v>
      </c>
      <c r="D212" s="66">
        <v>1107</v>
      </c>
      <c r="E212" s="66" t="s">
        <v>363</v>
      </c>
      <c r="F212" s="24">
        <v>74</v>
      </c>
      <c r="G212" s="24" t="str">
        <f t="shared" si="74"/>
        <v>1</v>
      </c>
      <c r="H212" s="25">
        <f>+($F$5/3)*G212</f>
        <v>9.9999999999999992E-2</v>
      </c>
      <c r="I212" s="26">
        <v>0</v>
      </c>
      <c r="J212" s="27" t="str">
        <f t="shared" si="75"/>
        <v>1</v>
      </c>
      <c r="K212" s="28">
        <f>($I$5/3)*J212</f>
        <v>9.9999999999999992E-2</v>
      </c>
      <c r="L212" s="29">
        <v>0</v>
      </c>
      <c r="M212" s="30" t="str">
        <f t="shared" si="76"/>
        <v>1</v>
      </c>
      <c r="N212" s="31">
        <f t="shared" si="77"/>
        <v>4.9999999999999996E-2</v>
      </c>
      <c r="O212" s="32">
        <v>0</v>
      </c>
      <c r="P212" s="33" t="str">
        <f t="shared" si="78"/>
        <v>1</v>
      </c>
      <c r="Q212" s="34">
        <f>+($O$5/3)*P212</f>
        <v>4.9999999999999996E-2</v>
      </c>
      <c r="R212" s="35">
        <v>0</v>
      </c>
      <c r="S212" s="35" t="str">
        <f t="shared" si="79"/>
        <v>1</v>
      </c>
      <c r="T212" s="36">
        <f>+($R$5/3)*S212</f>
        <v>2.6666666666666668E-2</v>
      </c>
      <c r="U212" s="35">
        <v>0</v>
      </c>
      <c r="V212" s="35" t="str">
        <f t="shared" si="80"/>
        <v>1</v>
      </c>
      <c r="W212" s="36">
        <f>+($U$5/3)*V212</f>
        <v>6.6666666666666671E-3</v>
      </c>
      <c r="X212" s="37">
        <f t="shared" si="81"/>
        <v>0.33333333333333331</v>
      </c>
      <c r="Y212" s="73" t="str">
        <f t="shared" si="82"/>
        <v>Sin Presencia</v>
      </c>
      <c r="Z212" s="38">
        <v>634307.37</v>
      </c>
      <c r="AA212" s="40">
        <v>9521635.3300000001</v>
      </c>
      <c r="AB212" s="40"/>
      <c r="AC212" s="40"/>
      <c r="AD212" s="40"/>
      <c r="AE212" s="40"/>
      <c r="AF212" s="75" t="s">
        <v>1734</v>
      </c>
    </row>
    <row r="213" spans="1:33" s="43" customFormat="1" ht="105" customHeight="1" x14ac:dyDescent="0.2">
      <c r="A213" s="66">
        <v>7</v>
      </c>
      <c r="B213" s="66">
        <v>11</v>
      </c>
      <c r="C213" s="66" t="s">
        <v>184</v>
      </c>
      <c r="D213" s="66">
        <v>1108</v>
      </c>
      <c r="E213" s="77" t="s">
        <v>186</v>
      </c>
      <c r="F213" s="24">
        <v>10664</v>
      </c>
      <c r="G213" s="24" t="str">
        <f t="shared" si="74"/>
        <v>3</v>
      </c>
      <c r="H213" s="25">
        <f t="shared" si="83"/>
        <v>0.3</v>
      </c>
      <c r="I213" s="26">
        <v>24</v>
      </c>
      <c r="J213" s="27" t="str">
        <f t="shared" si="75"/>
        <v>1</v>
      </c>
      <c r="K213" s="28">
        <f t="shared" si="84"/>
        <v>9.9999999999999992E-2</v>
      </c>
      <c r="L213" s="29">
        <v>1499</v>
      </c>
      <c r="M213" s="30" t="str">
        <f t="shared" si="76"/>
        <v>3</v>
      </c>
      <c r="N213" s="31">
        <f t="shared" si="77"/>
        <v>0.15</v>
      </c>
      <c r="O213" s="32">
        <v>138</v>
      </c>
      <c r="P213" s="33" t="str">
        <f t="shared" si="78"/>
        <v>3</v>
      </c>
      <c r="Q213" s="34">
        <f t="shared" si="85"/>
        <v>0.15</v>
      </c>
      <c r="R213" s="35">
        <f>+VLOOKUP(E213,'[1]% DESCOMP_MATRICULA'!$B$4:$D$101,2,FALSE)</f>
        <v>96</v>
      </c>
      <c r="S213" s="35" t="str">
        <f t="shared" si="79"/>
        <v>3</v>
      </c>
      <c r="T213" s="36">
        <f t="shared" si="86"/>
        <v>0.08</v>
      </c>
      <c r="U213" s="35">
        <f>+VLOOKUP(E213,'[1]% DESCOMP_MATRICULA'!$B$4:$D$101,3,FALSE)</f>
        <v>0</v>
      </c>
      <c r="V213" s="35" t="str">
        <f t="shared" si="80"/>
        <v>1</v>
      </c>
      <c r="W213" s="36">
        <f t="shared" si="87"/>
        <v>6.6666666666666671E-3</v>
      </c>
      <c r="X213" s="37">
        <f t="shared" si="81"/>
        <v>0.78666666666666663</v>
      </c>
      <c r="Y213" s="73" t="str">
        <f t="shared" si="82"/>
        <v>Distrito</v>
      </c>
      <c r="Z213" s="38">
        <v>695729.46</v>
      </c>
      <c r="AA213" s="40">
        <v>9599361.4399999995</v>
      </c>
      <c r="AB213" s="40"/>
      <c r="AC213" s="40"/>
      <c r="AD213" s="40" t="str">
        <f>+E213</f>
        <v>SARAGURO</v>
      </c>
      <c r="AE213" s="40" t="s">
        <v>187</v>
      </c>
      <c r="AF213" s="41" t="s">
        <v>1732</v>
      </c>
      <c r="AG213" s="87" t="s">
        <v>1676</v>
      </c>
    </row>
    <row r="214" spans="1:33" s="43" customFormat="1" ht="38.25" x14ac:dyDescent="0.2">
      <c r="A214" s="66">
        <v>7</v>
      </c>
      <c r="B214" s="66">
        <v>11</v>
      </c>
      <c r="C214" s="66" t="s">
        <v>184</v>
      </c>
      <c r="D214" s="66">
        <v>1109</v>
      </c>
      <c r="E214" s="66" t="s">
        <v>364</v>
      </c>
      <c r="F214" s="24">
        <v>391</v>
      </c>
      <c r="G214" s="24" t="str">
        <f t="shared" si="74"/>
        <v>1</v>
      </c>
      <c r="H214" s="25">
        <f t="shared" si="83"/>
        <v>9.9999999999999992E-2</v>
      </c>
      <c r="I214" s="26">
        <v>0</v>
      </c>
      <c r="J214" s="27" t="str">
        <f t="shared" si="75"/>
        <v>1</v>
      </c>
      <c r="K214" s="28">
        <f t="shared" si="84"/>
        <v>9.9999999999999992E-2</v>
      </c>
      <c r="L214" s="29">
        <v>0</v>
      </c>
      <c r="M214" s="30" t="str">
        <f t="shared" si="76"/>
        <v>1</v>
      </c>
      <c r="N214" s="31">
        <f t="shared" si="77"/>
        <v>4.9999999999999996E-2</v>
      </c>
      <c r="O214" s="32">
        <v>0</v>
      </c>
      <c r="P214" s="33" t="str">
        <f t="shared" si="78"/>
        <v>1</v>
      </c>
      <c r="Q214" s="34">
        <f t="shared" si="85"/>
        <v>4.9999999999999996E-2</v>
      </c>
      <c r="R214" s="35">
        <v>0</v>
      </c>
      <c r="S214" s="35" t="str">
        <f t="shared" si="79"/>
        <v>1</v>
      </c>
      <c r="T214" s="36">
        <f t="shared" si="86"/>
        <v>2.6666666666666668E-2</v>
      </c>
      <c r="U214" s="35">
        <v>0</v>
      </c>
      <c r="V214" s="35" t="str">
        <f t="shared" si="80"/>
        <v>1</v>
      </c>
      <c r="W214" s="36">
        <f t="shared" si="87"/>
        <v>6.6666666666666671E-3</v>
      </c>
      <c r="X214" s="37">
        <f t="shared" si="81"/>
        <v>0.33333333333333331</v>
      </c>
      <c r="Y214" s="73" t="str">
        <f t="shared" si="82"/>
        <v>Sin Presencia</v>
      </c>
      <c r="Z214" s="38">
        <v>583692.55099999998</v>
      </c>
      <c r="AA214" s="40">
        <v>9515728.9997000005</v>
      </c>
      <c r="AB214" s="40"/>
      <c r="AC214" s="40"/>
      <c r="AD214" s="40"/>
      <c r="AE214" s="40"/>
      <c r="AF214" s="75" t="s">
        <v>1734</v>
      </c>
    </row>
    <row r="215" spans="1:33" s="43" customFormat="1" ht="51" x14ac:dyDescent="0.2">
      <c r="A215" s="66">
        <v>7</v>
      </c>
      <c r="B215" s="66">
        <v>19</v>
      </c>
      <c r="C215" s="66" t="s">
        <v>188</v>
      </c>
      <c r="D215" s="67">
        <v>1901</v>
      </c>
      <c r="E215" s="77" t="s">
        <v>368</v>
      </c>
      <c r="F215" s="24">
        <v>4191</v>
      </c>
      <c r="G215" s="24" t="str">
        <f t="shared" si="74"/>
        <v>2</v>
      </c>
      <c r="H215" s="25">
        <f t="shared" ref="H215:H221" si="88">+($F$5/3)*G215</f>
        <v>0.19999999999999998</v>
      </c>
      <c r="I215" s="26">
        <v>28</v>
      </c>
      <c r="J215" s="27" t="str">
        <f t="shared" si="75"/>
        <v>1</v>
      </c>
      <c r="K215" s="28">
        <f t="shared" ref="K215:K221" si="89">($I$5/3)*J215</f>
        <v>9.9999999999999992E-2</v>
      </c>
      <c r="L215" s="29">
        <v>938</v>
      </c>
      <c r="M215" s="30" t="str">
        <f t="shared" si="76"/>
        <v>3</v>
      </c>
      <c r="N215" s="31">
        <f t="shared" si="77"/>
        <v>0.15</v>
      </c>
      <c r="O215" s="32">
        <v>80</v>
      </c>
      <c r="P215" s="33" t="str">
        <f t="shared" si="78"/>
        <v>3</v>
      </c>
      <c r="Q215" s="34">
        <f t="shared" ref="Q215:Q221" si="90">+($O$5/3)*P215</f>
        <v>0.15</v>
      </c>
      <c r="R215" s="35">
        <f>+VLOOKUP(E215,'[1]% DESCOMP_MATRICULA'!$B$4:$D$101,2,FALSE)</f>
        <v>30</v>
      </c>
      <c r="S215" s="35" t="str">
        <f t="shared" si="79"/>
        <v>3</v>
      </c>
      <c r="T215" s="36">
        <f t="shared" ref="T215:T221" si="91">+($R$5/3)*S215</f>
        <v>0.08</v>
      </c>
      <c r="U215" s="35">
        <f>+VLOOKUP(E215,'[1]% DESCOMP_MATRICULA'!$B$4:$D$101,3,FALSE)</f>
        <v>0</v>
      </c>
      <c r="V215" s="35" t="str">
        <f t="shared" si="80"/>
        <v>1</v>
      </c>
      <c r="W215" s="36">
        <f t="shared" ref="W215:W221" si="92">+($U$5/3)*V215</f>
        <v>6.6666666666666671E-3</v>
      </c>
      <c r="X215" s="37">
        <f t="shared" si="81"/>
        <v>0.68666666666666665</v>
      </c>
      <c r="Y215" s="73" t="str">
        <f t="shared" si="82"/>
        <v>Oficina Tecnica</v>
      </c>
      <c r="Z215" s="38" t="e">
        <v>#N/A</v>
      </c>
      <c r="AA215" s="40" t="e">
        <v>#N/A</v>
      </c>
      <c r="AB215" s="40" t="str">
        <f>+E215</f>
        <v>YACUAMBI</v>
      </c>
      <c r="AC215" s="39">
        <f>+D215</f>
        <v>1901</v>
      </c>
      <c r="AD215" s="40"/>
      <c r="AE215" s="40"/>
      <c r="AF215" s="72" t="s">
        <v>1719</v>
      </c>
      <c r="AG215" s="85" t="s">
        <v>1676</v>
      </c>
    </row>
    <row r="216" spans="1:33" s="43" customFormat="1" ht="38.25" x14ac:dyDescent="0.2">
      <c r="A216" s="66">
        <v>7</v>
      </c>
      <c r="B216" s="66">
        <v>19</v>
      </c>
      <c r="C216" s="66" t="s">
        <v>188</v>
      </c>
      <c r="D216" s="67">
        <v>1901</v>
      </c>
      <c r="E216" s="66" t="s">
        <v>189</v>
      </c>
      <c r="F216" s="24">
        <v>2650</v>
      </c>
      <c r="G216" s="24" t="str">
        <f t="shared" si="74"/>
        <v>2</v>
      </c>
      <c r="H216" s="25">
        <f t="shared" si="88"/>
        <v>0.19999999999999998</v>
      </c>
      <c r="I216" s="26">
        <v>8</v>
      </c>
      <c r="J216" s="27" t="str">
        <f t="shared" si="75"/>
        <v>1</v>
      </c>
      <c r="K216" s="28">
        <f t="shared" si="89"/>
        <v>9.9999999999999992E-2</v>
      </c>
      <c r="L216" s="29">
        <v>83</v>
      </c>
      <c r="M216" s="30" t="str">
        <f t="shared" si="76"/>
        <v>2</v>
      </c>
      <c r="N216" s="31">
        <f t="shared" si="77"/>
        <v>9.9999999999999992E-2</v>
      </c>
      <c r="O216" s="32">
        <v>12</v>
      </c>
      <c r="P216" s="33" t="str">
        <f t="shared" si="78"/>
        <v>2</v>
      </c>
      <c r="Q216" s="34">
        <f t="shared" si="90"/>
        <v>9.9999999999999992E-2</v>
      </c>
      <c r="R216" s="35">
        <f>+VLOOKUP(E216,'[1]% DESCOMP_MATRICULA'!$B$4:$D$101,2,FALSE)</f>
        <v>0</v>
      </c>
      <c r="S216" s="35" t="str">
        <f t="shared" si="79"/>
        <v>1</v>
      </c>
      <c r="T216" s="36">
        <f t="shared" si="91"/>
        <v>2.6666666666666668E-2</v>
      </c>
      <c r="U216" s="35">
        <f>+VLOOKUP(E216,'[1]% DESCOMP_MATRICULA'!$B$4:$D$101,3,FALSE)</f>
        <v>0</v>
      </c>
      <c r="V216" s="35" t="str">
        <f t="shared" si="80"/>
        <v>1</v>
      </c>
      <c r="W216" s="36">
        <f t="shared" si="92"/>
        <v>6.6666666666666671E-3</v>
      </c>
      <c r="X216" s="37">
        <f t="shared" si="81"/>
        <v>0.53333333333333321</v>
      </c>
      <c r="Y216" s="73" t="str">
        <f t="shared" si="82"/>
        <v>Sin Presencia</v>
      </c>
      <c r="Z216" s="38">
        <v>727060.71200000006</v>
      </c>
      <c r="AA216" s="40">
        <v>9550152.7664999999</v>
      </c>
      <c r="AB216" s="40" t="str">
        <f>+E216</f>
        <v>ZAMORA</v>
      </c>
      <c r="AC216" s="39">
        <f>+D216</f>
        <v>1901</v>
      </c>
      <c r="AD216" s="40"/>
      <c r="AE216" s="40"/>
      <c r="AF216" s="75" t="s">
        <v>1734</v>
      </c>
    </row>
    <row r="217" spans="1:33" s="43" customFormat="1" ht="38.25" x14ac:dyDescent="0.2">
      <c r="A217" s="66">
        <v>7</v>
      </c>
      <c r="B217" s="66">
        <v>19</v>
      </c>
      <c r="C217" s="66" t="s">
        <v>188</v>
      </c>
      <c r="D217" s="67">
        <v>1902</v>
      </c>
      <c r="E217" s="66" t="s">
        <v>370</v>
      </c>
      <c r="F217" s="24">
        <v>726</v>
      </c>
      <c r="G217" s="24" t="str">
        <f t="shared" si="74"/>
        <v>1</v>
      </c>
      <c r="H217" s="25">
        <f t="shared" si="88"/>
        <v>9.9999999999999992E-2</v>
      </c>
      <c r="I217" s="26">
        <v>1</v>
      </c>
      <c r="J217" s="27" t="str">
        <f t="shared" si="75"/>
        <v>1</v>
      </c>
      <c r="K217" s="28">
        <f t="shared" si="89"/>
        <v>9.9999999999999992E-2</v>
      </c>
      <c r="L217" s="29">
        <v>70</v>
      </c>
      <c r="M217" s="30" t="str">
        <f t="shared" si="76"/>
        <v>2</v>
      </c>
      <c r="N217" s="31">
        <f t="shared" si="77"/>
        <v>9.9999999999999992E-2</v>
      </c>
      <c r="O217" s="32">
        <v>7</v>
      </c>
      <c r="P217" s="33" t="str">
        <f t="shared" si="78"/>
        <v>2</v>
      </c>
      <c r="Q217" s="34">
        <f t="shared" si="90"/>
        <v>9.9999999999999992E-2</v>
      </c>
      <c r="R217" s="35">
        <f>+VLOOKUP(E217,'[1]% DESCOMP_MATRICULA'!$B$4:$D$101,2,FALSE)</f>
        <v>5</v>
      </c>
      <c r="S217" s="35" t="str">
        <f t="shared" si="79"/>
        <v>2</v>
      </c>
      <c r="T217" s="36">
        <f t="shared" si="91"/>
        <v>5.3333333333333337E-2</v>
      </c>
      <c r="U217" s="35">
        <f>+VLOOKUP(E217,'[1]% DESCOMP_MATRICULA'!$B$4:$D$101,3,FALSE)</f>
        <v>0</v>
      </c>
      <c r="V217" s="35" t="str">
        <f t="shared" si="80"/>
        <v>1</v>
      </c>
      <c r="W217" s="36">
        <f t="shared" si="92"/>
        <v>6.6666666666666671E-3</v>
      </c>
      <c r="X217" s="37">
        <f t="shared" si="81"/>
        <v>0.45999999999999996</v>
      </c>
      <c r="Y217" s="73" t="str">
        <f t="shared" si="82"/>
        <v>Sin Presencia</v>
      </c>
      <c r="Z217" s="38" t="e">
        <v>#N/A</v>
      </c>
      <c r="AA217" s="40" t="e">
        <v>#N/A</v>
      </c>
      <c r="AB217" s="40" t="str">
        <f>+E217</f>
        <v>CENTINELA DEL CONDOR</v>
      </c>
      <c r="AC217" s="39">
        <f>+D217</f>
        <v>1902</v>
      </c>
      <c r="AD217" s="40"/>
      <c r="AE217" s="40"/>
      <c r="AF217" s="75" t="s">
        <v>1734</v>
      </c>
    </row>
    <row r="218" spans="1:33" s="43" customFormat="1" ht="51" x14ac:dyDescent="0.2">
      <c r="A218" s="66">
        <v>7</v>
      </c>
      <c r="B218" s="66">
        <v>19</v>
      </c>
      <c r="C218" s="66" t="s">
        <v>188</v>
      </c>
      <c r="D218" s="67">
        <v>1902</v>
      </c>
      <c r="E218" s="66" t="s">
        <v>192</v>
      </c>
      <c r="F218" s="24">
        <v>1868</v>
      </c>
      <c r="G218" s="24" t="str">
        <f t="shared" si="74"/>
        <v>1</v>
      </c>
      <c r="H218" s="25">
        <f t="shared" si="88"/>
        <v>9.9999999999999992E-2</v>
      </c>
      <c r="I218" s="26">
        <v>19</v>
      </c>
      <c r="J218" s="27" t="str">
        <f t="shared" si="75"/>
        <v>1</v>
      </c>
      <c r="K218" s="28">
        <f t="shared" si="89"/>
        <v>9.9999999999999992E-2</v>
      </c>
      <c r="L218" s="29">
        <v>639</v>
      </c>
      <c r="M218" s="30" t="str">
        <f t="shared" si="76"/>
        <v>3</v>
      </c>
      <c r="N218" s="31">
        <f t="shared" si="77"/>
        <v>0.15</v>
      </c>
      <c r="O218" s="32">
        <v>32</v>
      </c>
      <c r="P218" s="33" t="str">
        <f t="shared" si="78"/>
        <v>3</v>
      </c>
      <c r="Q218" s="34">
        <f t="shared" si="90"/>
        <v>0.15</v>
      </c>
      <c r="R218" s="35">
        <f>+VLOOKUP(E218,'[1]% DESCOMP_MATRICULA'!$B$4:$D$101,2,FALSE)</f>
        <v>12</v>
      </c>
      <c r="S218" s="35" t="str">
        <f t="shared" si="79"/>
        <v>2</v>
      </c>
      <c r="T218" s="36">
        <f t="shared" si="91"/>
        <v>5.3333333333333337E-2</v>
      </c>
      <c r="U218" s="35">
        <f>+VLOOKUP(E218,'[1]% DESCOMP_MATRICULA'!$B$4:$D$101,3,FALSE)</f>
        <v>36</v>
      </c>
      <c r="V218" s="35" t="str">
        <f t="shared" si="80"/>
        <v>3</v>
      </c>
      <c r="W218" s="36">
        <f t="shared" si="92"/>
        <v>0.02</v>
      </c>
      <c r="X218" s="37">
        <f t="shared" si="81"/>
        <v>0.57333333333333336</v>
      </c>
      <c r="Y218" s="73" t="str">
        <f t="shared" si="82"/>
        <v>Sin Presencia</v>
      </c>
      <c r="Z218" s="38" t="e">
        <v>#N/A</v>
      </c>
      <c r="AA218" s="40" t="e">
        <v>#N/A</v>
      </c>
      <c r="AB218" s="40" t="str">
        <f>+E218</f>
        <v>NANGARITZA</v>
      </c>
      <c r="AC218" s="39">
        <f>+D218</f>
        <v>1902</v>
      </c>
      <c r="AD218" s="40"/>
      <c r="AE218" s="40"/>
      <c r="AF218" s="72" t="s">
        <v>1721</v>
      </c>
      <c r="AG218" s="73"/>
    </row>
    <row r="219" spans="1:33" s="43" customFormat="1" ht="38.25" x14ac:dyDescent="0.2">
      <c r="A219" s="66">
        <v>7</v>
      </c>
      <c r="B219" s="66">
        <v>19</v>
      </c>
      <c r="C219" s="66" t="s">
        <v>188</v>
      </c>
      <c r="D219" s="67">
        <v>1902</v>
      </c>
      <c r="E219" s="66" t="s">
        <v>372</v>
      </c>
      <c r="F219" s="24">
        <v>1225</v>
      </c>
      <c r="G219" s="24" t="str">
        <f t="shared" si="74"/>
        <v>1</v>
      </c>
      <c r="H219" s="25">
        <f t="shared" si="88"/>
        <v>9.9999999999999992E-2</v>
      </c>
      <c r="I219" s="26">
        <v>6</v>
      </c>
      <c r="J219" s="27" t="str">
        <f t="shared" si="75"/>
        <v>1</v>
      </c>
      <c r="K219" s="28">
        <f t="shared" si="89"/>
        <v>9.9999999999999992E-2</v>
      </c>
      <c r="L219" s="29">
        <v>344</v>
      </c>
      <c r="M219" s="30" t="str">
        <f t="shared" si="76"/>
        <v>2</v>
      </c>
      <c r="N219" s="31">
        <f t="shared" si="77"/>
        <v>9.9999999999999992E-2</v>
      </c>
      <c r="O219" s="32">
        <v>22</v>
      </c>
      <c r="P219" s="33" t="str">
        <f t="shared" si="78"/>
        <v>2</v>
      </c>
      <c r="Q219" s="34">
        <f t="shared" si="90"/>
        <v>9.9999999999999992E-2</v>
      </c>
      <c r="R219" s="35">
        <f>+VLOOKUP(E219,'[1]% DESCOMP_MATRICULA'!$B$4:$D$101,2,FALSE)</f>
        <v>31</v>
      </c>
      <c r="S219" s="35" t="str">
        <f t="shared" si="79"/>
        <v>3</v>
      </c>
      <c r="T219" s="36">
        <f t="shared" si="91"/>
        <v>0.08</v>
      </c>
      <c r="U219" s="35">
        <f>+VLOOKUP(E219,'[1]% DESCOMP_MATRICULA'!$B$4:$D$101,3,FALSE)</f>
        <v>0</v>
      </c>
      <c r="V219" s="35" t="str">
        <f t="shared" si="80"/>
        <v>1</v>
      </c>
      <c r="W219" s="36">
        <f t="shared" si="92"/>
        <v>6.6666666666666671E-3</v>
      </c>
      <c r="X219" s="37">
        <f t="shared" si="81"/>
        <v>0.48666666666666664</v>
      </c>
      <c r="Y219" s="73" t="str">
        <f t="shared" si="82"/>
        <v>Sin Presencia</v>
      </c>
      <c r="Z219" s="38">
        <v>758012.07</v>
      </c>
      <c r="AA219" s="40">
        <v>9564841.1500000004</v>
      </c>
      <c r="AB219" s="40" t="str">
        <f>+E219</f>
        <v>PAQUISHA</v>
      </c>
      <c r="AC219" s="39">
        <f>+D219</f>
        <v>1902</v>
      </c>
      <c r="AD219" s="40"/>
      <c r="AE219" s="40"/>
      <c r="AF219" s="75" t="s">
        <v>1734</v>
      </c>
    </row>
    <row r="220" spans="1:33" s="43" customFormat="1" ht="38.25" x14ac:dyDescent="0.2">
      <c r="A220" s="66">
        <v>7</v>
      </c>
      <c r="B220" s="66">
        <v>19</v>
      </c>
      <c r="C220" s="66" t="s">
        <v>188</v>
      </c>
      <c r="D220" s="66">
        <v>1903</v>
      </c>
      <c r="E220" s="66" t="s">
        <v>367</v>
      </c>
      <c r="F220" s="24">
        <v>200</v>
      </c>
      <c r="G220" s="24" t="str">
        <f t="shared" si="74"/>
        <v>1</v>
      </c>
      <c r="H220" s="25">
        <f t="shared" si="88"/>
        <v>9.9999999999999992E-2</v>
      </c>
      <c r="I220" s="26">
        <v>0</v>
      </c>
      <c r="J220" s="27" t="str">
        <f t="shared" si="75"/>
        <v>1</v>
      </c>
      <c r="K220" s="28">
        <f t="shared" si="89"/>
        <v>9.9999999999999992E-2</v>
      </c>
      <c r="L220" s="29">
        <v>0</v>
      </c>
      <c r="M220" s="30" t="str">
        <f t="shared" si="76"/>
        <v>1</v>
      </c>
      <c r="N220" s="31">
        <f t="shared" si="77"/>
        <v>4.9999999999999996E-2</v>
      </c>
      <c r="O220" s="32">
        <v>0</v>
      </c>
      <c r="P220" s="33" t="str">
        <f t="shared" si="78"/>
        <v>1</v>
      </c>
      <c r="Q220" s="34">
        <f t="shared" si="90"/>
        <v>4.9999999999999996E-2</v>
      </c>
      <c r="R220" s="35">
        <v>0</v>
      </c>
      <c r="S220" s="35" t="str">
        <f t="shared" si="79"/>
        <v>1</v>
      </c>
      <c r="T220" s="36">
        <f t="shared" si="91"/>
        <v>2.6666666666666668E-2</v>
      </c>
      <c r="U220" s="35">
        <v>0</v>
      </c>
      <c r="V220" s="35" t="str">
        <f t="shared" si="80"/>
        <v>1</v>
      </c>
      <c r="W220" s="36">
        <f t="shared" si="92"/>
        <v>6.6666666666666671E-3</v>
      </c>
      <c r="X220" s="37">
        <f t="shared" si="81"/>
        <v>0.33333333333333331</v>
      </c>
      <c r="Y220" s="73" t="str">
        <f t="shared" si="82"/>
        <v>Sin Presencia</v>
      </c>
      <c r="Z220" s="38" t="e">
        <v>#N/A</v>
      </c>
      <c r="AA220" s="40" t="e">
        <v>#N/A</v>
      </c>
      <c r="AB220" s="40"/>
      <c r="AC220" s="40"/>
      <c r="AD220" s="40"/>
      <c r="AE220" s="40"/>
      <c r="AF220" s="75" t="s">
        <v>1734</v>
      </c>
    </row>
    <row r="221" spans="1:33" s="43" customFormat="1" ht="38.25" x14ac:dyDescent="0.2">
      <c r="A221" s="66">
        <v>7</v>
      </c>
      <c r="B221" s="66">
        <v>19</v>
      </c>
      <c r="C221" s="66" t="s">
        <v>188</v>
      </c>
      <c r="D221" s="66">
        <v>1903</v>
      </c>
      <c r="E221" s="66" t="s">
        <v>371</v>
      </c>
      <c r="F221" s="24">
        <v>74</v>
      </c>
      <c r="G221" s="24" t="str">
        <f t="shared" si="74"/>
        <v>1</v>
      </c>
      <c r="H221" s="25">
        <f t="shared" si="88"/>
        <v>9.9999999999999992E-2</v>
      </c>
      <c r="I221" s="26">
        <v>0</v>
      </c>
      <c r="J221" s="27" t="str">
        <f t="shared" si="75"/>
        <v>1</v>
      </c>
      <c r="K221" s="28">
        <f t="shared" si="89"/>
        <v>9.9999999999999992E-2</v>
      </c>
      <c r="L221" s="29">
        <v>0</v>
      </c>
      <c r="M221" s="30" t="str">
        <f t="shared" si="76"/>
        <v>1</v>
      </c>
      <c r="N221" s="31">
        <f t="shared" si="77"/>
        <v>4.9999999999999996E-2</v>
      </c>
      <c r="O221" s="32">
        <v>0</v>
      </c>
      <c r="P221" s="33" t="str">
        <f t="shared" si="78"/>
        <v>1</v>
      </c>
      <c r="Q221" s="34">
        <f t="shared" si="90"/>
        <v>4.9999999999999996E-2</v>
      </c>
      <c r="R221" s="35">
        <v>0</v>
      </c>
      <c r="S221" s="35" t="str">
        <f t="shared" si="79"/>
        <v>1</v>
      </c>
      <c r="T221" s="36">
        <f t="shared" si="91"/>
        <v>2.6666666666666668E-2</v>
      </c>
      <c r="U221" s="35">
        <v>0</v>
      </c>
      <c r="V221" s="35" t="str">
        <f t="shared" si="80"/>
        <v>1</v>
      </c>
      <c r="W221" s="36">
        <f t="shared" si="92"/>
        <v>6.6666666666666671E-3</v>
      </c>
      <c r="X221" s="37">
        <f t="shared" si="81"/>
        <v>0.33333333333333331</v>
      </c>
      <c r="Y221" s="73" t="str">
        <f t="shared" si="82"/>
        <v>Sin Presencia</v>
      </c>
      <c r="Z221" s="38">
        <v>707171.33</v>
      </c>
      <c r="AA221" s="40">
        <v>9485638.6400000006</v>
      </c>
      <c r="AB221" s="40"/>
      <c r="AC221" s="40"/>
      <c r="AD221" s="40"/>
      <c r="AE221" s="40"/>
      <c r="AF221" s="75" t="s">
        <v>1734</v>
      </c>
    </row>
    <row r="222" spans="1:33" s="43" customFormat="1" ht="38.25" x14ac:dyDescent="0.2">
      <c r="A222" s="66">
        <v>7</v>
      </c>
      <c r="B222" s="66">
        <v>19</v>
      </c>
      <c r="C222" s="66" t="s">
        <v>188</v>
      </c>
      <c r="D222" s="67">
        <v>1904</v>
      </c>
      <c r="E222" s="66" t="s">
        <v>369</v>
      </c>
      <c r="F222" s="24">
        <v>1981</v>
      </c>
      <c r="G222" s="24" t="str">
        <f t="shared" si="74"/>
        <v>1</v>
      </c>
      <c r="H222" s="25">
        <f t="shared" si="83"/>
        <v>9.9999999999999992E-2</v>
      </c>
      <c r="I222" s="26">
        <v>8</v>
      </c>
      <c r="J222" s="27" t="str">
        <f t="shared" si="75"/>
        <v>1</v>
      </c>
      <c r="K222" s="28">
        <f t="shared" si="84"/>
        <v>9.9999999999999992E-2</v>
      </c>
      <c r="L222" s="29">
        <v>167</v>
      </c>
      <c r="M222" s="30" t="str">
        <f t="shared" si="76"/>
        <v>2</v>
      </c>
      <c r="N222" s="31">
        <f t="shared" si="77"/>
        <v>9.9999999999999992E-2</v>
      </c>
      <c r="O222" s="32">
        <v>17</v>
      </c>
      <c r="P222" s="33" t="str">
        <f t="shared" si="78"/>
        <v>2</v>
      </c>
      <c r="Q222" s="34">
        <f t="shared" si="85"/>
        <v>9.9999999999999992E-2</v>
      </c>
      <c r="R222" s="35">
        <f>+VLOOKUP(E222,'[1]% DESCOMP_MATRICULA'!$B$4:$D$101,2,FALSE)</f>
        <v>10</v>
      </c>
      <c r="S222" s="35" t="str">
        <f t="shared" si="79"/>
        <v>2</v>
      </c>
      <c r="T222" s="36">
        <f t="shared" si="86"/>
        <v>5.3333333333333337E-2</v>
      </c>
      <c r="U222" s="35">
        <f>+VLOOKUP(E222,'[1]% DESCOMP_MATRICULA'!$B$4:$D$101,3,FALSE)</f>
        <v>0</v>
      </c>
      <c r="V222" s="35" t="str">
        <f t="shared" si="80"/>
        <v>1</v>
      </c>
      <c r="W222" s="36">
        <f t="shared" si="87"/>
        <v>6.6666666666666671E-3</v>
      </c>
      <c r="X222" s="37">
        <f t="shared" si="81"/>
        <v>0.45999999999999996</v>
      </c>
      <c r="Y222" s="73" t="str">
        <f t="shared" si="82"/>
        <v>Sin Presencia</v>
      </c>
      <c r="Z222" s="38">
        <v>767923.09</v>
      </c>
      <c r="AA222" s="40">
        <v>9598837.3800000008</v>
      </c>
      <c r="AB222" s="40" t="str">
        <f>+E222</f>
        <v>EL PANGUI</v>
      </c>
      <c r="AC222" s="39">
        <f>+D222</f>
        <v>1904</v>
      </c>
      <c r="AD222" s="40"/>
      <c r="AE222" s="40"/>
      <c r="AF222" s="75" t="s">
        <v>1734</v>
      </c>
    </row>
    <row r="223" spans="1:33" s="43" customFormat="1" x14ac:dyDescent="0.2">
      <c r="A223" s="66">
        <v>7</v>
      </c>
      <c r="B223" s="66">
        <v>19</v>
      </c>
      <c r="C223" s="66" t="s">
        <v>188</v>
      </c>
      <c r="D223" s="67">
        <v>1904</v>
      </c>
      <c r="E223" s="66" t="s">
        <v>383</v>
      </c>
      <c r="F223" s="24">
        <v>2835</v>
      </c>
      <c r="G223" s="24" t="str">
        <f t="shared" si="74"/>
        <v>2</v>
      </c>
      <c r="H223" s="25">
        <f>+($F$5/3)*G223</f>
        <v>0.19999999999999998</v>
      </c>
      <c r="I223" s="26">
        <v>7</v>
      </c>
      <c r="J223" s="27" t="str">
        <f t="shared" si="75"/>
        <v>1</v>
      </c>
      <c r="K223" s="28">
        <f>($I$5/3)*J223</f>
        <v>9.9999999999999992E-2</v>
      </c>
      <c r="L223" s="29">
        <v>128</v>
      </c>
      <c r="M223" s="30" t="str">
        <f t="shared" si="76"/>
        <v>2</v>
      </c>
      <c r="N223" s="31">
        <f t="shared" si="77"/>
        <v>9.9999999999999992E-2</v>
      </c>
      <c r="O223" s="32">
        <v>15</v>
      </c>
      <c r="P223" s="33" t="str">
        <f t="shared" si="78"/>
        <v>2</v>
      </c>
      <c r="Q223" s="34">
        <f>+($O$5/3)*P223</f>
        <v>9.9999999999999992E-2</v>
      </c>
      <c r="R223" s="35">
        <f>+VLOOKUP(E223,'[1]% DESCOMP_MATRICULA'!$B$4:$D$101,2,FALSE)</f>
        <v>1</v>
      </c>
      <c r="S223" s="35" t="str">
        <f t="shared" si="79"/>
        <v>1</v>
      </c>
      <c r="T223" s="36">
        <f>+($R$5/3)*S223</f>
        <v>2.6666666666666668E-2</v>
      </c>
      <c r="U223" s="35">
        <f>+VLOOKUP(E223,'[1]% DESCOMP_MATRICULA'!$B$4:$D$101,3,FALSE)</f>
        <v>0</v>
      </c>
      <c r="V223" s="35" t="str">
        <f t="shared" si="80"/>
        <v>1</v>
      </c>
      <c r="W223" s="36">
        <f>+($U$5/3)*V223</f>
        <v>6.6666666666666671E-3</v>
      </c>
      <c r="X223" s="37">
        <f t="shared" si="81"/>
        <v>0.53333333333333321</v>
      </c>
      <c r="Y223" s="73" t="str">
        <f t="shared" si="82"/>
        <v>Sin Presencia</v>
      </c>
      <c r="Z223" s="38" t="e">
        <v>#N/A</v>
      </c>
      <c r="AA223" s="40" t="e">
        <v>#N/A</v>
      </c>
      <c r="AB223" s="40" t="str">
        <f>+E223</f>
        <v>YANTZAZA (YANZATZA)</v>
      </c>
      <c r="AC223" s="39">
        <f>+D223</f>
        <v>1904</v>
      </c>
      <c r="AD223" s="40"/>
      <c r="AE223" s="40"/>
      <c r="AF223" s="72" t="s">
        <v>1780</v>
      </c>
      <c r="AG223" s="73"/>
    </row>
    <row r="224" spans="1:33" s="43" customFormat="1" ht="96" customHeight="1" x14ac:dyDescent="0.2">
      <c r="A224" s="66">
        <v>8</v>
      </c>
      <c r="B224" s="66">
        <v>9</v>
      </c>
      <c r="C224" s="66" t="s">
        <v>119</v>
      </c>
      <c r="D224" s="67">
        <v>901</v>
      </c>
      <c r="E224" s="77" t="s">
        <v>373</v>
      </c>
      <c r="F224" s="24">
        <v>404230</v>
      </c>
      <c r="G224" s="24" t="str">
        <f t="shared" si="74"/>
        <v>3</v>
      </c>
      <c r="H224" s="25">
        <f>+($F$5/3)*G224</f>
        <v>0.3</v>
      </c>
      <c r="I224" s="26">
        <v>4</v>
      </c>
      <c r="J224" s="27" t="str">
        <f t="shared" si="75"/>
        <v>1</v>
      </c>
      <c r="K224" s="28">
        <f>($I$5/3)*J224</f>
        <v>9.9999999999999992E-2</v>
      </c>
      <c r="L224" s="29">
        <v>1011</v>
      </c>
      <c r="M224" s="30" t="str">
        <f t="shared" si="76"/>
        <v>3</v>
      </c>
      <c r="N224" s="31">
        <f t="shared" si="77"/>
        <v>0.15</v>
      </c>
      <c r="O224" s="32">
        <v>75</v>
      </c>
      <c r="P224" s="33" t="str">
        <f t="shared" si="78"/>
        <v>3</v>
      </c>
      <c r="Q224" s="34">
        <f>+($O$5/3)*P224</f>
        <v>0.15</v>
      </c>
      <c r="R224" s="35">
        <f>+VLOOKUP(E224,'[1]% DESCOMP_MATRICULA'!$B$4:$D$101,2,FALSE)</f>
        <v>153</v>
      </c>
      <c r="S224" s="35" t="str">
        <f t="shared" si="79"/>
        <v>3</v>
      </c>
      <c r="T224" s="36">
        <f>+($R$5/3)*S224</f>
        <v>0.08</v>
      </c>
      <c r="U224" s="35">
        <f>+VLOOKUP(E224,'[1]% DESCOMP_MATRICULA'!$B$4:$D$101,3,FALSE)</f>
        <v>30</v>
      </c>
      <c r="V224" s="35" t="str">
        <f t="shared" si="80"/>
        <v>3</v>
      </c>
      <c r="W224" s="36">
        <f>+($U$5/3)*V224</f>
        <v>0.02</v>
      </c>
      <c r="X224" s="37">
        <f t="shared" si="81"/>
        <v>0.79999999999999993</v>
      </c>
      <c r="Y224" s="73" t="str">
        <f t="shared" si="82"/>
        <v>Distrito</v>
      </c>
      <c r="Z224" s="38" t="e">
        <v>#N/A</v>
      </c>
      <c r="AA224" s="40" t="e">
        <v>#N/A</v>
      </c>
      <c r="AB224" s="40" t="str">
        <f>+E224</f>
        <v>GUAYAQUIL</v>
      </c>
      <c r="AC224" s="39">
        <f>+D224</f>
        <v>901</v>
      </c>
      <c r="AD224" s="40"/>
      <c r="AE224" s="40"/>
      <c r="AF224" s="41" t="s">
        <v>1733</v>
      </c>
      <c r="AG224" s="86" t="s">
        <v>1676</v>
      </c>
    </row>
    <row r="225" spans="1:32" s="43" customFormat="1" ht="25.5" x14ac:dyDescent="0.2">
      <c r="A225" s="66">
        <v>8</v>
      </c>
      <c r="B225" s="66">
        <v>9</v>
      </c>
      <c r="C225" s="66" t="s">
        <v>119</v>
      </c>
      <c r="D225" s="67">
        <v>923</v>
      </c>
      <c r="E225" s="66" t="s">
        <v>203</v>
      </c>
      <c r="F225" s="24">
        <v>20922</v>
      </c>
      <c r="G225" s="24" t="str">
        <f t="shared" si="74"/>
        <v>3</v>
      </c>
      <c r="H225" s="25">
        <f>+($F$5/3)*G225</f>
        <v>0.3</v>
      </c>
      <c r="I225" s="26">
        <v>1</v>
      </c>
      <c r="J225" s="27" t="str">
        <f t="shared" si="75"/>
        <v>1</v>
      </c>
      <c r="K225" s="28">
        <f>($I$5/3)*J225</f>
        <v>9.9999999999999992E-2</v>
      </c>
      <c r="L225" s="29">
        <v>15</v>
      </c>
      <c r="M225" s="30" t="str">
        <f t="shared" si="76"/>
        <v>2</v>
      </c>
      <c r="N225" s="31">
        <f t="shared" si="77"/>
        <v>9.9999999999999992E-2</v>
      </c>
      <c r="O225" s="32">
        <v>4</v>
      </c>
      <c r="P225" s="33" t="str">
        <f t="shared" si="78"/>
        <v>2</v>
      </c>
      <c r="Q225" s="34">
        <f>+($O$5/3)*P225</f>
        <v>9.9999999999999992E-2</v>
      </c>
      <c r="R225" s="35">
        <f>+VLOOKUP(E225,'[1]% DESCOMP_MATRICULA'!$B$4:$D$101,2,FALSE)</f>
        <v>0</v>
      </c>
      <c r="S225" s="35" t="str">
        <f t="shared" si="79"/>
        <v>1</v>
      </c>
      <c r="T225" s="36">
        <f>+($R$5/3)*S225</f>
        <v>2.6666666666666668E-2</v>
      </c>
      <c r="U225" s="35">
        <f>+VLOOKUP(E225,'[1]% DESCOMP_MATRICULA'!$B$4:$D$101,3,FALSE)</f>
        <v>0</v>
      </c>
      <c r="V225" s="35" t="str">
        <f t="shared" si="80"/>
        <v>1</v>
      </c>
      <c r="W225" s="36">
        <f>+($U$5/3)*V225</f>
        <v>6.6666666666666671E-3</v>
      </c>
      <c r="X225" s="37">
        <f t="shared" si="81"/>
        <v>0.63333333333333319</v>
      </c>
      <c r="Y225" s="73" t="str">
        <f t="shared" si="82"/>
        <v>Oficina Tecnica</v>
      </c>
      <c r="Z225" s="38">
        <v>641638.75</v>
      </c>
      <c r="AA225" s="40">
        <v>9783176.1699999999</v>
      </c>
      <c r="AB225" s="40" t="str">
        <f>+E225</f>
        <v>SAMBORONDON</v>
      </c>
      <c r="AC225" s="39">
        <f>+D225</f>
        <v>923</v>
      </c>
      <c r="AD225" s="40"/>
      <c r="AE225" s="40"/>
      <c r="AF225" s="74" t="s">
        <v>1736</v>
      </c>
    </row>
    <row r="226" spans="1:32" s="43" customFormat="1" ht="38.25" x14ac:dyDescent="0.2">
      <c r="A226" s="66">
        <v>8</v>
      </c>
      <c r="B226" s="66">
        <v>9</v>
      </c>
      <c r="C226" s="66" t="s">
        <v>119</v>
      </c>
      <c r="D226" s="67">
        <v>924</v>
      </c>
      <c r="E226" s="66" t="s">
        <v>201</v>
      </c>
      <c r="F226" s="24">
        <v>45884</v>
      </c>
      <c r="G226" s="24" t="str">
        <f t="shared" si="74"/>
        <v>3</v>
      </c>
      <c r="H226" s="25">
        <f>+($F$5/3)*G226</f>
        <v>0.3</v>
      </c>
      <c r="I226" s="26">
        <v>3</v>
      </c>
      <c r="J226" s="27" t="str">
        <f t="shared" si="75"/>
        <v>1</v>
      </c>
      <c r="K226" s="28">
        <f>($I$5/3)*J226</f>
        <v>9.9999999999999992E-2</v>
      </c>
      <c r="L226" s="29">
        <v>267</v>
      </c>
      <c r="M226" s="30" t="str">
        <f t="shared" si="76"/>
        <v>2</v>
      </c>
      <c r="N226" s="31">
        <f t="shared" si="77"/>
        <v>9.9999999999999992E-2</v>
      </c>
      <c r="O226" s="32">
        <v>34</v>
      </c>
      <c r="P226" s="33" t="str">
        <f t="shared" si="78"/>
        <v>3</v>
      </c>
      <c r="Q226" s="34">
        <f>+($O$5/3)*P226</f>
        <v>0.15</v>
      </c>
      <c r="R226" s="35">
        <f>+VLOOKUP(E226,'[1]% DESCOMP_MATRICULA'!$B$4:$D$101,2,FALSE)</f>
        <v>44</v>
      </c>
      <c r="S226" s="35" t="str">
        <f t="shared" si="79"/>
        <v>3</v>
      </c>
      <c r="T226" s="36">
        <f>+($R$5/3)*S226</f>
        <v>0.08</v>
      </c>
      <c r="U226" s="35">
        <f>+VLOOKUP(E226,'[1]% DESCOMP_MATRICULA'!$B$4:$D$101,3,FALSE)</f>
        <v>5</v>
      </c>
      <c r="V226" s="35" t="str">
        <f t="shared" si="80"/>
        <v>3</v>
      </c>
      <c r="W226" s="36">
        <f>+($U$5/3)*V226</f>
        <v>0.02</v>
      </c>
      <c r="X226" s="37">
        <f t="shared" si="81"/>
        <v>0.75</v>
      </c>
      <c r="Y226" s="73" t="str">
        <f t="shared" si="82"/>
        <v>Distrito</v>
      </c>
      <c r="Z226" s="38">
        <v>629150.87190000003</v>
      </c>
      <c r="AA226" s="40">
        <v>9760392.2596000005</v>
      </c>
      <c r="AB226" s="40" t="str">
        <f>+E226</f>
        <v>DURAN</v>
      </c>
      <c r="AC226" s="39">
        <f>+D226</f>
        <v>924</v>
      </c>
      <c r="AD226" s="40"/>
      <c r="AE226" s="40"/>
      <c r="AF226" s="74" t="s">
        <v>1781</v>
      </c>
    </row>
    <row r="227" spans="1:32" s="43" customFormat="1" ht="25.5" x14ac:dyDescent="0.2">
      <c r="A227" s="66">
        <v>9</v>
      </c>
      <c r="B227" s="66">
        <v>17</v>
      </c>
      <c r="C227" s="66" t="s">
        <v>61</v>
      </c>
      <c r="D227" s="67">
        <v>1701</v>
      </c>
      <c r="E227" s="66" t="s">
        <v>1664</v>
      </c>
      <c r="F227" s="24">
        <v>226624</v>
      </c>
      <c r="G227" s="24" t="str">
        <f t="shared" ref="G227:G230" si="93">IF(F227&gt;$F$236,"3",IF(F227&gt;$F$235,"2",IF(F227&gt;=$F$234,"1",0)))</f>
        <v>3</v>
      </c>
      <c r="H227" s="25">
        <f t="shared" ref="H227:H230" si="94">+($F$5/3)*G227</f>
        <v>0.3</v>
      </c>
      <c r="I227" s="26">
        <v>17</v>
      </c>
      <c r="J227" s="27" t="str">
        <f t="shared" ref="J227:J230" si="95">IF(I227&gt;$I$236,"3",IF(I227&gt;$I$235,"2",IF(I227&gt;=$I$234,"1",0)))</f>
        <v>1</v>
      </c>
      <c r="K227" s="28">
        <f t="shared" ref="K227:K230" si="96">($I$5/3)*J227</f>
        <v>9.9999999999999992E-2</v>
      </c>
      <c r="L227" s="29">
        <v>960</v>
      </c>
      <c r="M227" s="30" t="str">
        <f t="shared" si="76"/>
        <v>3</v>
      </c>
      <c r="N227" s="31">
        <f t="shared" si="77"/>
        <v>0.15</v>
      </c>
      <c r="O227" s="32">
        <v>114</v>
      </c>
      <c r="P227" s="33" t="str">
        <f t="shared" ref="P227:P230" si="97">IF(O227&gt;$O$236,"3",IF(O227&gt;$O$235,"2",IF(O227&gt;=$O$234,"1",0)))</f>
        <v>3</v>
      </c>
      <c r="Q227" s="34">
        <f t="shared" ref="Q227:Q230" si="98">+($O$5/3)*P227</f>
        <v>0.15</v>
      </c>
      <c r="R227" s="35">
        <v>91</v>
      </c>
      <c r="S227" s="35" t="str">
        <f t="shared" ref="S227:S230" si="99">IF(R227&gt;$R$236,"3",IF(R227&gt;$R$235,"2",IF(R227&gt;=$R$234,"1",0)))</f>
        <v>3</v>
      </c>
      <c r="T227" s="36">
        <f t="shared" ref="T227:T230" si="100">+($R$5/3)*S227</f>
        <v>0.08</v>
      </c>
      <c r="U227" s="35">
        <v>25</v>
      </c>
      <c r="V227" s="35" t="str">
        <f t="shared" ref="V227:V230" si="101">IF(U227&gt;$U$236,"3",IF(U227&gt;$U$235,"2",IF(U227&gt;=$U$234,"1",0)))</f>
        <v>3</v>
      </c>
      <c r="W227" s="36">
        <f t="shared" ref="W227:W230" si="102">+($U$5/3)*V227</f>
        <v>0.02</v>
      </c>
      <c r="X227" s="37">
        <f t="shared" si="81"/>
        <v>0.79999999999999993</v>
      </c>
      <c r="Y227" s="73" t="str">
        <f t="shared" si="82"/>
        <v>Distrito</v>
      </c>
      <c r="Z227" s="38" t="e">
        <v>#N/A</v>
      </c>
      <c r="AA227" s="40" t="e">
        <v>#N/A</v>
      </c>
      <c r="AB227" s="40" t="str">
        <f t="shared" ref="AB227" si="103">+E227</f>
        <v>QUITO - CALDERÓN</v>
      </c>
      <c r="AC227" s="39">
        <f t="shared" ref="AC227" si="104">+D227</f>
        <v>1701</v>
      </c>
      <c r="AD227" s="40"/>
      <c r="AE227" s="40"/>
      <c r="AF227" s="75" t="s">
        <v>1715</v>
      </c>
    </row>
    <row r="228" spans="1:32" s="43" customFormat="1" ht="38.25" x14ac:dyDescent="0.2">
      <c r="A228" s="66" t="s">
        <v>231</v>
      </c>
      <c r="B228" s="66">
        <v>90</v>
      </c>
      <c r="C228" s="66" t="s">
        <v>233</v>
      </c>
      <c r="D228" s="66">
        <v>9001</v>
      </c>
      <c r="E228" s="66" t="s">
        <v>374</v>
      </c>
      <c r="F228" s="24">
        <v>0</v>
      </c>
      <c r="G228" s="24" t="str">
        <f t="shared" si="93"/>
        <v>1</v>
      </c>
      <c r="H228" s="25">
        <f t="shared" si="94"/>
        <v>9.9999999999999992E-2</v>
      </c>
      <c r="I228" s="26">
        <v>0</v>
      </c>
      <c r="J228" s="27" t="str">
        <f t="shared" si="95"/>
        <v>1</v>
      </c>
      <c r="K228" s="28">
        <f t="shared" si="96"/>
        <v>9.9999999999999992E-2</v>
      </c>
      <c r="L228" s="29">
        <v>0</v>
      </c>
      <c r="M228" s="30" t="str">
        <f t="shared" si="76"/>
        <v>1</v>
      </c>
      <c r="N228" s="31">
        <f t="shared" si="77"/>
        <v>4.9999999999999996E-2</v>
      </c>
      <c r="O228" s="32">
        <v>0</v>
      </c>
      <c r="P228" s="33" t="str">
        <f t="shared" si="97"/>
        <v>1</v>
      </c>
      <c r="Q228" s="34">
        <f t="shared" si="98"/>
        <v>4.9999999999999996E-2</v>
      </c>
      <c r="R228" s="35">
        <v>0</v>
      </c>
      <c r="S228" s="35" t="str">
        <f t="shared" si="99"/>
        <v>1</v>
      </c>
      <c r="T228" s="36">
        <f t="shared" si="100"/>
        <v>2.6666666666666668E-2</v>
      </c>
      <c r="U228" s="35">
        <v>0</v>
      </c>
      <c r="V228" s="35" t="str">
        <f t="shared" si="101"/>
        <v>1</v>
      </c>
      <c r="W228" s="36">
        <f t="shared" si="102"/>
        <v>6.6666666666666671E-3</v>
      </c>
      <c r="X228" s="37">
        <f t="shared" si="81"/>
        <v>0.33333333333333331</v>
      </c>
      <c r="Y228" s="73" t="str">
        <f t="shared" si="82"/>
        <v>Sin Presencia</v>
      </c>
      <c r="Z228" s="38">
        <v>699050.14</v>
      </c>
      <c r="AA228" s="40">
        <v>10035638.98</v>
      </c>
      <c r="AB228" s="40"/>
      <c r="AC228" s="40"/>
      <c r="AD228" s="40"/>
      <c r="AE228" s="40"/>
      <c r="AF228" s="75" t="s">
        <v>1734</v>
      </c>
    </row>
    <row r="229" spans="1:32" s="43" customFormat="1" ht="38.25" x14ac:dyDescent="0.2">
      <c r="A229" s="66" t="s">
        <v>231</v>
      </c>
      <c r="B229" s="66">
        <v>90</v>
      </c>
      <c r="C229" s="66" t="s">
        <v>233</v>
      </c>
      <c r="D229" s="66">
        <v>9003</v>
      </c>
      <c r="E229" s="66" t="s">
        <v>375</v>
      </c>
      <c r="F229" s="24">
        <v>0</v>
      </c>
      <c r="G229" s="24" t="str">
        <f t="shared" si="93"/>
        <v>1</v>
      </c>
      <c r="H229" s="25">
        <f t="shared" si="94"/>
        <v>9.9999999999999992E-2</v>
      </c>
      <c r="I229" s="26">
        <v>0</v>
      </c>
      <c r="J229" s="27" t="str">
        <f t="shared" si="95"/>
        <v>1</v>
      </c>
      <c r="K229" s="28">
        <f t="shared" si="96"/>
        <v>9.9999999999999992E-2</v>
      </c>
      <c r="L229" s="29">
        <v>0</v>
      </c>
      <c r="M229" s="30" t="str">
        <f t="shared" si="76"/>
        <v>1</v>
      </c>
      <c r="N229" s="31">
        <f t="shared" si="77"/>
        <v>4.9999999999999996E-2</v>
      </c>
      <c r="O229" s="32">
        <v>0</v>
      </c>
      <c r="P229" s="33" t="str">
        <f t="shared" si="97"/>
        <v>1</v>
      </c>
      <c r="Q229" s="34">
        <f t="shared" si="98"/>
        <v>4.9999999999999996E-2</v>
      </c>
      <c r="R229" s="35">
        <v>0</v>
      </c>
      <c r="S229" s="35" t="str">
        <f t="shared" si="99"/>
        <v>1</v>
      </c>
      <c r="T229" s="36">
        <f t="shared" si="100"/>
        <v>2.6666666666666668E-2</v>
      </c>
      <c r="U229" s="35">
        <v>0</v>
      </c>
      <c r="V229" s="35" t="str">
        <f t="shared" si="101"/>
        <v>1</v>
      </c>
      <c r="W229" s="36">
        <f t="shared" si="102"/>
        <v>6.6666666666666671E-3</v>
      </c>
      <c r="X229" s="37">
        <f t="shared" si="81"/>
        <v>0.33333333333333331</v>
      </c>
      <c r="Y229" s="73" t="str">
        <f t="shared" si="82"/>
        <v>Sin Presencia</v>
      </c>
      <c r="Z229" s="38" t="e">
        <v>#N/A</v>
      </c>
      <c r="AA229" s="40" t="e">
        <v>#N/A</v>
      </c>
      <c r="AB229" s="40"/>
      <c r="AC229" s="40"/>
      <c r="AD229" s="40"/>
      <c r="AE229" s="40"/>
      <c r="AF229" s="75" t="s">
        <v>1734</v>
      </c>
    </row>
    <row r="230" spans="1:32" s="43" customFormat="1" ht="38.25" x14ac:dyDescent="0.2">
      <c r="A230" s="66" t="s">
        <v>231</v>
      </c>
      <c r="B230" s="66">
        <v>90</v>
      </c>
      <c r="C230" s="66" t="s">
        <v>233</v>
      </c>
      <c r="D230" s="66">
        <v>9004</v>
      </c>
      <c r="E230" s="66" t="s">
        <v>376</v>
      </c>
      <c r="F230" s="24">
        <v>756</v>
      </c>
      <c r="G230" s="24" t="str">
        <f t="shared" si="93"/>
        <v>1</v>
      </c>
      <c r="H230" s="25">
        <f t="shared" si="94"/>
        <v>9.9999999999999992E-2</v>
      </c>
      <c r="I230" s="26">
        <v>0</v>
      </c>
      <c r="J230" s="27" t="str">
        <f t="shared" si="95"/>
        <v>1</v>
      </c>
      <c r="K230" s="28">
        <f t="shared" si="96"/>
        <v>9.9999999999999992E-2</v>
      </c>
      <c r="L230" s="29">
        <v>0</v>
      </c>
      <c r="M230" s="30" t="str">
        <f t="shared" si="76"/>
        <v>1</v>
      </c>
      <c r="N230" s="31">
        <f t="shared" si="77"/>
        <v>4.9999999999999996E-2</v>
      </c>
      <c r="O230" s="32">
        <v>0</v>
      </c>
      <c r="P230" s="33" t="str">
        <f t="shared" si="97"/>
        <v>1</v>
      </c>
      <c r="Q230" s="34">
        <f t="shared" si="98"/>
        <v>4.9999999999999996E-2</v>
      </c>
      <c r="R230" s="35">
        <v>0</v>
      </c>
      <c r="S230" s="35" t="str">
        <f t="shared" si="99"/>
        <v>1</v>
      </c>
      <c r="T230" s="36">
        <f t="shared" si="100"/>
        <v>2.6666666666666668E-2</v>
      </c>
      <c r="U230" s="35">
        <v>0</v>
      </c>
      <c r="V230" s="35" t="str">
        <f t="shared" si="101"/>
        <v>1</v>
      </c>
      <c r="W230" s="36">
        <f t="shared" si="102"/>
        <v>6.6666666666666671E-3</v>
      </c>
      <c r="X230" s="37">
        <f t="shared" si="81"/>
        <v>0.33333333333333331</v>
      </c>
      <c r="Y230" s="73" t="str">
        <f t="shared" si="82"/>
        <v>Sin Presencia</v>
      </c>
      <c r="Z230" s="38">
        <v>688326.14</v>
      </c>
      <c r="AA230" s="40">
        <v>9740793.7400000002</v>
      </c>
      <c r="AB230" s="40"/>
      <c r="AC230" s="40"/>
      <c r="AD230" s="40"/>
      <c r="AE230" s="40"/>
      <c r="AF230" s="75" t="s">
        <v>1734</v>
      </c>
    </row>
    <row r="231" spans="1:32" x14ac:dyDescent="0.25">
      <c r="F231" s="44"/>
      <c r="I231" s="45"/>
      <c r="X231" s="46"/>
      <c r="Y231" s="47"/>
    </row>
    <row r="232" spans="1:32" x14ac:dyDescent="0.2">
      <c r="A232" s="106" t="s">
        <v>1739</v>
      </c>
      <c r="B232" s="106"/>
      <c r="C232" s="106"/>
      <c r="D232" s="106"/>
      <c r="E232" s="106"/>
      <c r="F232" s="101" t="str">
        <f>+F4</f>
        <v>CRITERIO 1
Población autoidentificada en las nacionalidades y pueblos indígenas, afroecuatorianos y montubios.</v>
      </c>
      <c r="G232" s="102"/>
      <c r="H232" s="103"/>
      <c r="I232" s="101" t="str">
        <f>+I4</f>
        <v>CRITERIO 2
Presencia de Instituciones Interculturales Bilingües, en cantones a nivel nacional.</v>
      </c>
      <c r="J232" s="102"/>
      <c r="K232" s="103"/>
      <c r="L232" s="101" t="str">
        <f>+L4</f>
        <v>CRITERIO 3
Estudiantes del SEIBE con identificación étnica, indígena, afroecuatoriano y/o Montubios.</v>
      </c>
      <c r="M232" s="102"/>
      <c r="N232" s="103"/>
      <c r="O232" s="101" t="str">
        <f>+O4</f>
        <v>CRITERIO 4
Docentes con identificación étnica, indígena, afroecuatoriano y/o montubios.</v>
      </c>
      <c r="P232" s="102"/>
      <c r="Q232" s="103"/>
      <c r="R232" s="101" t="str">
        <f>+R4</f>
        <v>CRITERIO 5
TASA DE ABANDONO ESTUDIANTIL</v>
      </c>
      <c r="S232" s="102"/>
      <c r="T232" s="103"/>
      <c r="U232" s="101" t="str">
        <f>+U4</f>
        <v>CRITERIO 6
TASA DE NO PROMOCIÓN ESTUDIANTIL</v>
      </c>
      <c r="V232" s="102"/>
      <c r="W232" s="103"/>
      <c r="X232" s="46"/>
      <c r="Y232" s="47"/>
    </row>
    <row r="233" spans="1:32" x14ac:dyDescent="0.25">
      <c r="A233" s="89" t="s">
        <v>1740</v>
      </c>
      <c r="B233" s="89"/>
      <c r="C233" s="89"/>
      <c r="D233" s="89"/>
      <c r="E233" s="89"/>
      <c r="F233" s="48">
        <f>MIN(F7:F231)</f>
        <v>0</v>
      </c>
      <c r="G233" s="48">
        <f>MAX(F7:F231)</f>
        <v>404230</v>
      </c>
      <c r="H233" s="49"/>
      <c r="I233" s="50">
        <f>MIN(I7:I231)</f>
        <v>0</v>
      </c>
      <c r="J233" s="50">
        <f>MAX(I7:I231)</f>
        <v>142</v>
      </c>
      <c r="K233" s="49"/>
      <c r="L233" s="51">
        <f>MIN(L7:L231)</f>
        <v>0</v>
      </c>
      <c r="M233" s="52">
        <f>MAX(L7:L231)</f>
        <v>10650</v>
      </c>
      <c r="N233" s="49"/>
      <c r="O233" s="52">
        <f>MIN(O7:O231)</f>
        <v>0</v>
      </c>
      <c r="P233" s="52">
        <f>MAX(O7:O231)</f>
        <v>383</v>
      </c>
      <c r="Q233" s="53"/>
      <c r="R233" s="54">
        <f>MIN(R7:R231)</f>
        <v>0</v>
      </c>
      <c r="S233" s="54">
        <f>MAX(R7:R231)</f>
        <v>378</v>
      </c>
      <c r="T233" s="53"/>
      <c r="U233" s="55">
        <f>MIN(U7:U231)</f>
        <v>0</v>
      </c>
      <c r="V233" s="55">
        <f>MAX(U7:U231)</f>
        <v>199</v>
      </c>
      <c r="W233" s="53"/>
      <c r="X233" s="46"/>
      <c r="Y233" s="47"/>
    </row>
    <row r="234" spans="1:32" x14ac:dyDescent="0.25">
      <c r="F234" s="48">
        <f>F233</f>
        <v>0</v>
      </c>
      <c r="G234" s="48">
        <f>_xlfn.PERCENTILE.EXC(F7:F230,0.33)</f>
        <v>2020</v>
      </c>
      <c r="H234" s="56">
        <v>1</v>
      </c>
      <c r="I234" s="50">
        <f>I233</f>
        <v>0</v>
      </c>
      <c r="J234" s="50">
        <v>47</v>
      </c>
      <c r="K234" s="56">
        <v>1</v>
      </c>
      <c r="L234" s="51">
        <f>L233</f>
        <v>0</v>
      </c>
      <c r="M234" s="52">
        <f>_xlfn.PERCENTILE.EXC(L7:L230,0.33)</f>
        <v>0</v>
      </c>
      <c r="N234" s="56">
        <v>1</v>
      </c>
      <c r="O234" s="52">
        <f>O233</f>
        <v>0</v>
      </c>
      <c r="P234" s="52">
        <f>_xlfn.PERCENTILE.EXC(O7:O230,0.33)</f>
        <v>0</v>
      </c>
      <c r="Q234" s="56">
        <v>1</v>
      </c>
      <c r="R234" s="54">
        <f>R233</f>
        <v>0</v>
      </c>
      <c r="S234" s="54">
        <f>_xlfn.PERCENTILE.EXC(R7:R230,0.33)</f>
        <v>0</v>
      </c>
      <c r="T234" s="56">
        <v>1</v>
      </c>
      <c r="U234" s="55">
        <f>U233</f>
        <v>0</v>
      </c>
      <c r="V234" s="55">
        <f>_xlfn.PERCENTILE.EXC(U7:U230,0.33)</f>
        <v>0</v>
      </c>
      <c r="W234" s="56">
        <v>1</v>
      </c>
      <c r="X234" s="46"/>
      <c r="Y234" s="47"/>
    </row>
    <row r="235" spans="1:32" x14ac:dyDescent="0.25">
      <c r="F235" s="48">
        <f>G234+1</f>
        <v>2021</v>
      </c>
      <c r="G235" s="48">
        <f>_xlfn.PERCENTILE.EXC(F7:F230,0.66)</f>
        <v>10006</v>
      </c>
      <c r="H235" s="57">
        <v>2</v>
      </c>
      <c r="I235" s="50">
        <f>J234+1</f>
        <v>48</v>
      </c>
      <c r="J235" s="50">
        <v>94</v>
      </c>
      <c r="K235" s="57">
        <v>2</v>
      </c>
      <c r="L235" s="51">
        <f>M234+1</f>
        <v>1</v>
      </c>
      <c r="M235" s="52">
        <f>_xlfn.PERCENTILE.EXC(L7:L91,0.66)</f>
        <v>610.40000000000089</v>
      </c>
      <c r="N235" s="57">
        <v>2</v>
      </c>
      <c r="O235" s="52">
        <f>P234+1</f>
        <v>1</v>
      </c>
      <c r="P235" s="52">
        <f>_xlfn.PERCENTILE.EXC(O7:O91,0.66)</f>
        <v>26.760000000000005</v>
      </c>
      <c r="Q235" s="57">
        <v>2</v>
      </c>
      <c r="R235" s="54">
        <f>S234+1</f>
        <v>1</v>
      </c>
      <c r="S235" s="54">
        <f>_xlfn.PERCENTILE.EXC(R7:R91,0.66)</f>
        <v>12.760000000000005</v>
      </c>
      <c r="T235" s="57">
        <v>2</v>
      </c>
      <c r="U235" s="55">
        <f>V234+1</f>
        <v>1</v>
      </c>
      <c r="V235" s="55">
        <f>_xlfn.PERCENTILE.EXC(U7:U91,0.66)</f>
        <v>0.76000000000000512</v>
      </c>
      <c r="W235" s="57">
        <v>2</v>
      </c>
      <c r="X235" s="46"/>
      <c r="Y235" s="47"/>
    </row>
    <row r="236" spans="1:32" x14ac:dyDescent="0.25">
      <c r="F236" s="48">
        <f>G235+1</f>
        <v>10007</v>
      </c>
      <c r="G236" s="48">
        <f>G233</f>
        <v>404230</v>
      </c>
      <c r="H236" s="58">
        <v>3</v>
      </c>
      <c r="I236" s="50">
        <f>J235+1</f>
        <v>95</v>
      </c>
      <c r="J236" s="50">
        <f>+J233</f>
        <v>142</v>
      </c>
      <c r="K236" s="58">
        <v>3</v>
      </c>
      <c r="L236" s="51">
        <f>M235+1</f>
        <v>611.40000000000089</v>
      </c>
      <c r="M236" s="52">
        <f>M233</f>
        <v>10650</v>
      </c>
      <c r="N236" s="58">
        <v>3</v>
      </c>
      <c r="O236" s="52">
        <f>P235+1</f>
        <v>27.760000000000005</v>
      </c>
      <c r="P236" s="52">
        <f>P233</f>
        <v>383</v>
      </c>
      <c r="Q236" s="58">
        <v>3</v>
      </c>
      <c r="R236" s="54">
        <f>S235+1</f>
        <v>13.760000000000005</v>
      </c>
      <c r="S236" s="54">
        <f>S233</f>
        <v>378</v>
      </c>
      <c r="T236" s="58">
        <v>3</v>
      </c>
      <c r="U236" s="55">
        <f>V235+1</f>
        <v>1.7600000000000051</v>
      </c>
      <c r="V236" s="55">
        <f>V233</f>
        <v>199</v>
      </c>
      <c r="W236" s="58">
        <v>3</v>
      </c>
      <c r="X236" s="46"/>
      <c r="Y236" s="47"/>
    </row>
    <row r="237" spans="1:32" x14ac:dyDescent="0.25">
      <c r="F237" s="59"/>
      <c r="G237" s="59"/>
      <c r="I237" s="60"/>
      <c r="O237" s="45"/>
      <c r="P237" s="45"/>
      <c r="X237" s="46"/>
      <c r="Y237" s="47"/>
    </row>
    <row r="238" spans="1:32" x14ac:dyDescent="0.25">
      <c r="F238" s="61"/>
      <c r="I238" s="61"/>
      <c r="K238" s="107"/>
      <c r="L238" s="107"/>
    </row>
    <row r="239" spans="1:32" x14ac:dyDescent="0.25">
      <c r="X239" s="62"/>
      <c r="Y239" s="62"/>
    </row>
    <row r="241" spans="9:17" x14ac:dyDescent="0.25">
      <c r="Q241" s="71"/>
    </row>
    <row r="242" spans="9:17" x14ac:dyDescent="0.25">
      <c r="L242" s="13">
        <v>0</v>
      </c>
      <c r="Q242" s="71"/>
    </row>
    <row r="243" spans="9:17" x14ac:dyDescent="0.25">
      <c r="I243" s="63">
        <f>+MIN(L242:L250)</f>
        <v>0</v>
      </c>
      <c r="J243" s="55">
        <f>_xlfn.PERCENTILE.EXC(L242:L250,0.33)</f>
        <v>3.3000000000000003</v>
      </c>
      <c r="L243" s="13">
        <v>2</v>
      </c>
    </row>
    <row r="244" spans="9:17" x14ac:dyDescent="0.25">
      <c r="I244" s="64">
        <f>+J243+0.01</f>
        <v>3.31</v>
      </c>
      <c r="J244" s="55">
        <f>_xlfn.PERCENTILE.EXC(L242:L251,0.66)</f>
        <v>7.2600000000000007</v>
      </c>
      <c r="L244" s="13">
        <v>3</v>
      </c>
    </row>
    <row r="245" spans="9:17" x14ac:dyDescent="0.25">
      <c r="I245" s="64">
        <f>+J244+0.01</f>
        <v>7.2700000000000005</v>
      </c>
      <c r="J245" s="55">
        <f>+MAX(L242:L251)</f>
        <v>150</v>
      </c>
      <c r="L245" s="13">
        <v>4</v>
      </c>
    </row>
    <row r="246" spans="9:17" x14ac:dyDescent="0.25">
      <c r="L246" s="13">
        <v>5</v>
      </c>
    </row>
    <row r="247" spans="9:17" x14ac:dyDescent="0.25">
      <c r="L247" s="13">
        <v>6</v>
      </c>
    </row>
    <row r="248" spans="9:17" x14ac:dyDescent="0.25">
      <c r="L248" s="13">
        <v>7</v>
      </c>
    </row>
    <row r="249" spans="9:17" x14ac:dyDescent="0.25">
      <c r="L249" s="13">
        <v>8</v>
      </c>
    </row>
    <row r="250" spans="9:17" x14ac:dyDescent="0.25">
      <c r="L250" s="13">
        <v>123</v>
      </c>
    </row>
    <row r="251" spans="9:17" x14ac:dyDescent="0.25">
      <c r="L251" s="13">
        <v>150</v>
      </c>
    </row>
  </sheetData>
  <mergeCells count="30">
    <mergeCell ref="K238:L238"/>
    <mergeCell ref="R232:T232"/>
    <mergeCell ref="F4:H4"/>
    <mergeCell ref="I4:K4"/>
    <mergeCell ref="L4:N4"/>
    <mergeCell ref="O4:Q4"/>
    <mergeCell ref="F5:H5"/>
    <mergeCell ref="I5:K5"/>
    <mergeCell ref="L5:N5"/>
    <mergeCell ref="O5:Q5"/>
    <mergeCell ref="R4:T4"/>
    <mergeCell ref="R5:T5"/>
    <mergeCell ref="C2:W2"/>
    <mergeCell ref="F232:H232"/>
    <mergeCell ref="I232:K232"/>
    <mergeCell ref="L232:N232"/>
    <mergeCell ref="O232:Q232"/>
    <mergeCell ref="U4:W4"/>
    <mergeCell ref="U5:W5"/>
    <mergeCell ref="U232:W232"/>
    <mergeCell ref="A232:E232"/>
    <mergeCell ref="A233:E233"/>
    <mergeCell ref="Y4:Y6"/>
    <mergeCell ref="AF4:AF6"/>
    <mergeCell ref="A4:A6"/>
    <mergeCell ref="B4:B6"/>
    <mergeCell ref="C4:C6"/>
    <mergeCell ref="D4:D6"/>
    <mergeCell ref="E4:E6"/>
    <mergeCell ref="X4:X6"/>
  </mergeCells>
  <conditionalFormatting sqref="Y7:Y8 Y13:Y237">
    <cfRule type="containsText" dxfId="11" priority="7" operator="containsText" text="UD Zonal">
      <formula>NOT(ISERROR(SEARCH("UD Zonal",Y7)))</formula>
    </cfRule>
    <cfRule type="containsText" dxfId="10" priority="8" operator="containsText" text="Oficina Técnica">
      <formula>NOT(ISERROR(SEARCH("Oficina Técnica",Y7)))</formula>
    </cfRule>
    <cfRule type="containsText" dxfId="9" priority="9" operator="containsText" text="&quot;Oficina Técnica&quot;">
      <formula>NOT(ISERROR(SEARCH("""Oficina Técnica""",Y7)))</formula>
    </cfRule>
  </conditionalFormatting>
  <conditionalFormatting sqref="Y9">
    <cfRule type="containsText" dxfId="8" priority="4" operator="containsText" text="UD Zonal">
      <formula>NOT(ISERROR(SEARCH("UD Zonal",Y9)))</formula>
    </cfRule>
    <cfRule type="containsText" dxfId="7" priority="5" operator="containsText" text="Oficina Técnica">
      <formula>NOT(ISERROR(SEARCH("Oficina Técnica",Y9)))</formula>
    </cfRule>
    <cfRule type="containsText" dxfId="6" priority="6" operator="containsText" text="&quot;Oficina Técnica&quot;">
      <formula>NOT(ISERROR(SEARCH("""Oficina Técnica""",Y9)))</formula>
    </cfRule>
  </conditionalFormatting>
  <conditionalFormatting sqref="Y10:Y12">
    <cfRule type="containsText" dxfId="5" priority="1" operator="containsText" text="UD Zonal">
      <formula>NOT(ISERROR(SEARCH("UD Zonal",Y10)))</formula>
    </cfRule>
    <cfRule type="containsText" dxfId="4" priority="2" operator="containsText" text="Oficina Técnica">
      <formula>NOT(ISERROR(SEARCH("Oficina Técnica",Y10)))</formula>
    </cfRule>
    <cfRule type="containsText" dxfId="3" priority="3" operator="containsText" text="&quot;Oficina Técnica&quot;">
      <formula>NOT(ISERROR(SEARCH("""Oficina Técnica""",Y10)))</formula>
    </cfRule>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filterMode="1"/>
  <dimension ref="A1:M1412"/>
  <sheetViews>
    <sheetView workbookViewId="0">
      <selection activeCell="G1419" sqref="G1419"/>
    </sheetView>
  </sheetViews>
  <sheetFormatPr baseColWidth="10" defaultColWidth="10.7109375" defaultRowHeight="15" x14ac:dyDescent="0.25"/>
  <cols>
    <col min="1" max="1" width="5" bestFit="1" customWidth="1"/>
    <col min="2" max="2" width="6.42578125" bestFit="1" customWidth="1"/>
    <col min="3" max="3" width="6" bestFit="1" customWidth="1"/>
    <col min="4" max="4" width="17.140625" customWidth="1"/>
    <col min="5" max="5" width="35.5703125" bestFit="1" customWidth="1"/>
    <col min="7" max="7" width="24.85546875" bestFit="1" customWidth="1"/>
    <col min="8" max="8" width="4" bestFit="1" customWidth="1"/>
    <col min="9" max="9" width="24.5703125" bestFit="1" customWidth="1"/>
    <col min="10" max="10" width="12" bestFit="1" customWidth="1"/>
    <col min="11" max="11" width="18.85546875" bestFit="1" customWidth="1"/>
  </cols>
  <sheetData>
    <row r="1" spans="1:13" x14ac:dyDescent="0.25">
      <c r="A1" t="s">
        <v>388</v>
      </c>
      <c r="B1" t="s">
        <v>1646</v>
      </c>
      <c r="C1" t="s">
        <v>389</v>
      </c>
      <c r="D1" t="s">
        <v>390</v>
      </c>
      <c r="E1" t="s">
        <v>391</v>
      </c>
      <c r="G1" t="s">
        <v>392</v>
      </c>
      <c r="H1" t="s">
        <v>393</v>
      </c>
      <c r="I1" t="s">
        <v>394</v>
      </c>
      <c r="J1" t="s">
        <v>395</v>
      </c>
      <c r="K1" t="s">
        <v>396</v>
      </c>
      <c r="L1" t="s">
        <v>1647</v>
      </c>
      <c r="M1" t="s">
        <v>1648</v>
      </c>
    </row>
    <row r="2" spans="1:13" hidden="1" x14ac:dyDescent="0.25">
      <c r="A2">
        <v>0</v>
      </c>
      <c r="B2" t="s">
        <v>397</v>
      </c>
      <c r="C2" t="s">
        <v>398</v>
      </c>
      <c r="D2" t="s">
        <v>399</v>
      </c>
      <c r="E2" t="s">
        <v>111</v>
      </c>
      <c r="F2" t="s">
        <v>111</v>
      </c>
      <c r="G2" t="s">
        <v>228</v>
      </c>
      <c r="H2">
        <v>-1</v>
      </c>
      <c r="I2" t="s">
        <v>400</v>
      </c>
      <c r="J2">
        <v>30213006050</v>
      </c>
      <c r="K2" t="s">
        <v>401</v>
      </c>
      <c r="L2">
        <v>546538.28040000005</v>
      </c>
      <c r="M2">
        <v>9850623.9304000009</v>
      </c>
    </row>
    <row r="3" spans="1:13" hidden="1" x14ac:dyDescent="0.25">
      <c r="A3">
        <v>1</v>
      </c>
      <c r="B3" t="s">
        <v>397</v>
      </c>
      <c r="C3" t="s">
        <v>398</v>
      </c>
      <c r="D3" t="s">
        <v>399</v>
      </c>
      <c r="E3" t="s">
        <v>402</v>
      </c>
      <c r="F3" t="s">
        <v>286</v>
      </c>
      <c r="G3" t="s">
        <v>228</v>
      </c>
      <c r="H3">
        <v>-1</v>
      </c>
      <c r="I3" t="s">
        <v>400</v>
      </c>
      <c r="J3">
        <v>30213021050</v>
      </c>
      <c r="K3" t="s">
        <v>401</v>
      </c>
      <c r="L3">
        <v>540159.1041</v>
      </c>
      <c r="M3">
        <v>9894774.2391999997</v>
      </c>
    </row>
    <row r="4" spans="1:13" hidden="1" x14ac:dyDescent="0.25">
      <c r="A4">
        <v>2</v>
      </c>
      <c r="B4" t="s">
        <v>397</v>
      </c>
      <c r="C4" t="s">
        <v>398</v>
      </c>
      <c r="D4" t="s">
        <v>399</v>
      </c>
      <c r="E4" t="s">
        <v>277</v>
      </c>
      <c r="F4" t="s">
        <v>277</v>
      </c>
      <c r="G4" t="s">
        <v>228</v>
      </c>
      <c r="H4">
        <v>-1</v>
      </c>
      <c r="I4" t="s">
        <v>400</v>
      </c>
      <c r="J4">
        <v>30213012050</v>
      </c>
      <c r="K4" t="s">
        <v>401</v>
      </c>
      <c r="L4">
        <v>561159.93709999998</v>
      </c>
      <c r="M4">
        <v>9897456.0806000009</v>
      </c>
    </row>
    <row r="5" spans="1:13" hidden="1" x14ac:dyDescent="0.25">
      <c r="A5">
        <v>3</v>
      </c>
      <c r="B5" t="s">
        <v>397</v>
      </c>
      <c r="C5" t="s">
        <v>398</v>
      </c>
      <c r="D5" t="s">
        <v>399</v>
      </c>
      <c r="E5" t="s">
        <v>275</v>
      </c>
      <c r="F5" t="s">
        <v>275</v>
      </c>
      <c r="G5" t="s">
        <v>228</v>
      </c>
      <c r="H5">
        <v>-1</v>
      </c>
      <c r="I5" t="s">
        <v>400</v>
      </c>
      <c r="J5">
        <v>30213009050</v>
      </c>
      <c r="K5" t="s">
        <v>401</v>
      </c>
      <c r="L5">
        <v>537814.97580000001</v>
      </c>
      <c r="M5">
        <v>9884070.1523000002</v>
      </c>
    </row>
    <row r="6" spans="1:13" hidden="1" x14ac:dyDescent="0.25">
      <c r="A6">
        <v>4</v>
      </c>
      <c r="B6" t="s">
        <v>397</v>
      </c>
      <c r="C6" t="s">
        <v>398</v>
      </c>
      <c r="D6" t="s">
        <v>399</v>
      </c>
      <c r="E6" t="s">
        <v>274</v>
      </c>
      <c r="F6" t="s">
        <v>274</v>
      </c>
      <c r="G6" t="s">
        <v>228</v>
      </c>
      <c r="H6">
        <v>-1</v>
      </c>
      <c r="I6" t="s">
        <v>400</v>
      </c>
      <c r="J6">
        <v>30213008050</v>
      </c>
      <c r="K6" t="s">
        <v>401</v>
      </c>
      <c r="L6">
        <v>532425.59589999996</v>
      </c>
      <c r="M6">
        <v>9894013.5092999991</v>
      </c>
    </row>
    <row r="7" spans="1:13" hidden="1" x14ac:dyDescent="0.25">
      <c r="A7">
        <v>5</v>
      </c>
      <c r="B7" t="s">
        <v>397</v>
      </c>
      <c r="C7" t="s">
        <v>398</v>
      </c>
      <c r="D7" t="s">
        <v>399</v>
      </c>
      <c r="E7" t="s">
        <v>403</v>
      </c>
      <c r="F7" t="s">
        <v>1649</v>
      </c>
      <c r="G7" t="s">
        <v>307</v>
      </c>
      <c r="H7">
        <v>-1</v>
      </c>
      <c r="I7" t="s">
        <v>400</v>
      </c>
      <c r="J7">
        <v>30209025050</v>
      </c>
      <c r="K7" t="s">
        <v>401</v>
      </c>
      <c r="L7">
        <v>609688.76950000005</v>
      </c>
      <c r="M7">
        <v>9787785.7972999997</v>
      </c>
    </row>
    <row r="8" spans="1:13" hidden="1" x14ac:dyDescent="0.25">
      <c r="A8">
        <v>6</v>
      </c>
      <c r="B8" t="s">
        <v>397</v>
      </c>
      <c r="C8" t="s">
        <v>398</v>
      </c>
      <c r="D8" t="s">
        <v>399</v>
      </c>
      <c r="E8" t="s">
        <v>404</v>
      </c>
      <c r="F8" t="s">
        <v>404</v>
      </c>
      <c r="G8" t="s">
        <v>405</v>
      </c>
      <c r="H8">
        <v>-1</v>
      </c>
      <c r="I8" t="s">
        <v>400</v>
      </c>
      <c r="J8">
        <v>30209019050</v>
      </c>
      <c r="K8" t="s">
        <v>401</v>
      </c>
      <c r="L8">
        <v>631539.06850000005</v>
      </c>
      <c r="M8">
        <v>9797293.5658</v>
      </c>
    </row>
    <row r="9" spans="1:13" hidden="1" x14ac:dyDescent="0.25">
      <c r="A9">
        <v>7</v>
      </c>
      <c r="B9" t="s">
        <v>397</v>
      </c>
      <c r="C9" t="s">
        <v>398</v>
      </c>
      <c r="D9" t="s">
        <v>399</v>
      </c>
      <c r="E9" t="s">
        <v>306</v>
      </c>
      <c r="F9" t="s">
        <v>306</v>
      </c>
      <c r="G9" t="s">
        <v>228</v>
      </c>
      <c r="H9">
        <v>-1</v>
      </c>
      <c r="I9" t="s">
        <v>400</v>
      </c>
      <c r="J9">
        <v>30209024050</v>
      </c>
      <c r="K9" t="s">
        <v>401</v>
      </c>
      <c r="L9">
        <v>601277.65430000005</v>
      </c>
      <c r="M9">
        <v>9792525.0165999997</v>
      </c>
    </row>
    <row r="10" spans="1:13" hidden="1" x14ac:dyDescent="0.25">
      <c r="A10">
        <v>8</v>
      </c>
      <c r="B10" t="s">
        <v>397</v>
      </c>
      <c r="C10" t="s">
        <v>398</v>
      </c>
      <c r="D10" t="s">
        <v>399</v>
      </c>
      <c r="E10" t="s">
        <v>296</v>
      </c>
      <c r="F10" t="s">
        <v>296</v>
      </c>
      <c r="G10" t="s">
        <v>228</v>
      </c>
      <c r="H10">
        <v>-1</v>
      </c>
      <c r="I10" t="s">
        <v>400</v>
      </c>
      <c r="J10">
        <v>30209006050</v>
      </c>
      <c r="K10" t="s">
        <v>401</v>
      </c>
      <c r="L10">
        <v>613666.84699999995</v>
      </c>
      <c r="M10">
        <v>9793587.7940999996</v>
      </c>
    </row>
    <row r="11" spans="1:13" hidden="1" x14ac:dyDescent="0.25">
      <c r="A11">
        <v>9</v>
      </c>
      <c r="B11" t="s">
        <v>397</v>
      </c>
      <c r="C11" t="s">
        <v>398</v>
      </c>
      <c r="D11" t="s">
        <v>399</v>
      </c>
      <c r="E11" t="s">
        <v>251</v>
      </c>
      <c r="F11" t="s">
        <v>251</v>
      </c>
      <c r="G11" t="s">
        <v>228</v>
      </c>
      <c r="H11">
        <v>-1</v>
      </c>
      <c r="I11" t="s">
        <v>400</v>
      </c>
      <c r="J11">
        <v>30322004050</v>
      </c>
      <c r="K11" t="s">
        <v>401</v>
      </c>
      <c r="L11">
        <v>910542.01610000001</v>
      </c>
      <c r="M11">
        <v>9923210.0056999996</v>
      </c>
    </row>
    <row r="12" spans="1:13" hidden="1" x14ac:dyDescent="0.25">
      <c r="A12">
        <v>10</v>
      </c>
      <c r="B12" t="s">
        <v>397</v>
      </c>
      <c r="C12" t="s">
        <v>398</v>
      </c>
      <c r="D12" t="s">
        <v>399</v>
      </c>
      <c r="E12" t="s">
        <v>406</v>
      </c>
      <c r="F12" t="s">
        <v>406</v>
      </c>
      <c r="G12" t="s">
        <v>228</v>
      </c>
      <c r="H12">
        <v>-1</v>
      </c>
      <c r="I12" t="s">
        <v>400</v>
      </c>
      <c r="J12">
        <v>30322002050</v>
      </c>
      <c r="K12" t="s">
        <v>401</v>
      </c>
      <c r="L12">
        <v>1123759.6954000001</v>
      </c>
      <c r="M12">
        <v>9897851.7988000009</v>
      </c>
    </row>
    <row r="13" spans="1:13" hidden="1" x14ac:dyDescent="0.25">
      <c r="A13">
        <v>11</v>
      </c>
      <c r="B13" t="s">
        <v>397</v>
      </c>
      <c r="C13" t="s">
        <v>398</v>
      </c>
      <c r="D13" t="s">
        <v>399</v>
      </c>
      <c r="E13" t="s">
        <v>407</v>
      </c>
      <c r="F13" t="s">
        <v>407</v>
      </c>
      <c r="G13" t="s">
        <v>228</v>
      </c>
      <c r="H13">
        <v>-1</v>
      </c>
      <c r="I13" t="s">
        <v>400</v>
      </c>
      <c r="J13">
        <v>30321003050</v>
      </c>
      <c r="K13" t="s">
        <v>401</v>
      </c>
      <c r="L13">
        <v>1072310.2043999999</v>
      </c>
      <c r="M13">
        <v>10013030.822699999</v>
      </c>
    </row>
    <row r="14" spans="1:13" hidden="1" x14ac:dyDescent="0.25">
      <c r="A14">
        <v>12</v>
      </c>
      <c r="B14" t="s">
        <v>397</v>
      </c>
      <c r="C14" t="s">
        <v>398</v>
      </c>
      <c r="D14" t="s">
        <v>399</v>
      </c>
      <c r="E14" t="s">
        <v>408</v>
      </c>
      <c r="F14" t="s">
        <v>408</v>
      </c>
      <c r="G14" t="s">
        <v>228</v>
      </c>
      <c r="H14">
        <v>-1</v>
      </c>
      <c r="I14" t="s">
        <v>400</v>
      </c>
      <c r="J14">
        <v>30104006050</v>
      </c>
      <c r="K14" t="s">
        <v>401</v>
      </c>
      <c r="L14">
        <v>864488.50820000004</v>
      </c>
      <c r="M14">
        <v>10069523.0561</v>
      </c>
    </row>
    <row r="15" spans="1:13" hidden="1" x14ac:dyDescent="0.25">
      <c r="A15">
        <v>13</v>
      </c>
      <c r="B15" t="s">
        <v>397</v>
      </c>
      <c r="C15" t="s">
        <v>398</v>
      </c>
      <c r="D15" t="s">
        <v>399</v>
      </c>
      <c r="E15" t="s">
        <v>409</v>
      </c>
      <c r="F15" t="s">
        <v>1650</v>
      </c>
      <c r="G15" t="s">
        <v>228</v>
      </c>
      <c r="H15">
        <v>-1</v>
      </c>
      <c r="I15" t="s">
        <v>400</v>
      </c>
      <c r="J15">
        <v>30104003050</v>
      </c>
      <c r="K15" t="s">
        <v>401</v>
      </c>
      <c r="L15">
        <v>840592.09820000001</v>
      </c>
      <c r="M15">
        <v>10068778.649700001</v>
      </c>
    </row>
    <row r="16" spans="1:13" hidden="1" x14ac:dyDescent="0.25">
      <c r="A16">
        <v>14</v>
      </c>
      <c r="B16" t="s">
        <v>397</v>
      </c>
      <c r="C16" t="s">
        <v>398</v>
      </c>
      <c r="D16" t="s">
        <v>399</v>
      </c>
      <c r="E16" t="s">
        <v>410</v>
      </c>
      <c r="F16" t="s">
        <v>410</v>
      </c>
      <c r="G16" t="s">
        <v>228</v>
      </c>
      <c r="H16">
        <v>-1</v>
      </c>
      <c r="I16" t="s">
        <v>400</v>
      </c>
      <c r="J16">
        <v>30104005050</v>
      </c>
      <c r="K16" t="s">
        <v>401</v>
      </c>
      <c r="L16">
        <v>852537.93169999996</v>
      </c>
      <c r="M16">
        <v>10065895.558499999</v>
      </c>
    </row>
    <row r="17" spans="1:13" hidden="1" x14ac:dyDescent="0.25">
      <c r="A17">
        <v>15</v>
      </c>
      <c r="B17" t="s">
        <v>397</v>
      </c>
      <c r="C17" t="s">
        <v>398</v>
      </c>
      <c r="D17" t="s">
        <v>399</v>
      </c>
      <c r="E17" t="s">
        <v>33</v>
      </c>
      <c r="F17" t="s">
        <v>33</v>
      </c>
      <c r="G17" t="s">
        <v>228</v>
      </c>
      <c r="H17">
        <v>-1</v>
      </c>
      <c r="I17" t="s">
        <v>400</v>
      </c>
      <c r="J17">
        <v>30110003050</v>
      </c>
      <c r="K17" t="s">
        <v>401</v>
      </c>
      <c r="L17">
        <v>804679.16</v>
      </c>
      <c r="M17">
        <v>10033212.23</v>
      </c>
    </row>
    <row r="18" spans="1:13" hidden="1" x14ac:dyDescent="0.25">
      <c r="A18">
        <v>16</v>
      </c>
      <c r="B18" t="s">
        <v>397</v>
      </c>
      <c r="C18" t="s">
        <v>398</v>
      </c>
      <c r="D18" t="s">
        <v>399</v>
      </c>
      <c r="E18" t="s">
        <v>411</v>
      </c>
      <c r="F18" t="s">
        <v>304</v>
      </c>
      <c r="G18" t="s">
        <v>228</v>
      </c>
      <c r="H18">
        <v>-1</v>
      </c>
      <c r="I18" t="s">
        <v>400</v>
      </c>
      <c r="J18">
        <v>30209022050</v>
      </c>
      <c r="K18" t="s">
        <v>401</v>
      </c>
      <c r="L18">
        <v>668540.57050000003</v>
      </c>
      <c r="M18">
        <v>9778109.4164000005</v>
      </c>
    </row>
    <row r="19" spans="1:13" hidden="1" x14ac:dyDescent="0.25">
      <c r="A19">
        <v>17</v>
      </c>
      <c r="B19" t="s">
        <v>397</v>
      </c>
      <c r="C19" t="s">
        <v>398</v>
      </c>
      <c r="D19" t="s">
        <v>399</v>
      </c>
      <c r="E19" t="s">
        <v>412</v>
      </c>
      <c r="F19" t="s">
        <v>412</v>
      </c>
      <c r="G19" t="s">
        <v>228</v>
      </c>
      <c r="H19">
        <v>-1</v>
      </c>
      <c r="I19" t="s">
        <v>400</v>
      </c>
      <c r="J19">
        <v>30110002050</v>
      </c>
      <c r="K19" t="s">
        <v>401</v>
      </c>
      <c r="L19">
        <v>809937.06</v>
      </c>
      <c r="M19">
        <v>10036288.99</v>
      </c>
    </row>
    <row r="20" spans="1:13" hidden="1" x14ac:dyDescent="0.25">
      <c r="A20">
        <v>18</v>
      </c>
      <c r="B20" t="s">
        <v>397</v>
      </c>
      <c r="C20" t="s">
        <v>398</v>
      </c>
      <c r="D20" t="s">
        <v>399</v>
      </c>
      <c r="E20" t="s">
        <v>298</v>
      </c>
      <c r="F20" t="s">
        <v>298</v>
      </c>
      <c r="G20" t="s">
        <v>228</v>
      </c>
      <c r="H20">
        <v>-1</v>
      </c>
      <c r="I20" t="s">
        <v>400</v>
      </c>
      <c r="J20">
        <v>30209010050</v>
      </c>
      <c r="K20" t="s">
        <v>401</v>
      </c>
      <c r="L20">
        <v>656627.02760000003</v>
      </c>
      <c r="M20">
        <v>9764466.1284999996</v>
      </c>
    </row>
    <row r="21" spans="1:13" hidden="1" x14ac:dyDescent="0.25">
      <c r="A21">
        <v>19</v>
      </c>
      <c r="B21" t="s">
        <v>397</v>
      </c>
      <c r="C21" t="s">
        <v>398</v>
      </c>
      <c r="D21" t="s">
        <v>399</v>
      </c>
      <c r="E21" t="s">
        <v>380</v>
      </c>
      <c r="F21" t="s">
        <v>380</v>
      </c>
      <c r="G21" t="s">
        <v>228</v>
      </c>
      <c r="H21">
        <v>-1</v>
      </c>
      <c r="I21" t="s">
        <v>400</v>
      </c>
      <c r="J21">
        <v>30209020050</v>
      </c>
      <c r="K21" t="s">
        <v>401</v>
      </c>
      <c r="L21">
        <v>645377.01100000006</v>
      </c>
      <c r="M21">
        <v>9768026.2024000008</v>
      </c>
    </row>
    <row r="22" spans="1:13" hidden="1" x14ac:dyDescent="0.25">
      <c r="A22">
        <v>20</v>
      </c>
      <c r="B22" t="s">
        <v>397</v>
      </c>
      <c r="C22" t="s">
        <v>398</v>
      </c>
      <c r="D22" t="s">
        <v>399</v>
      </c>
      <c r="E22" t="s">
        <v>132</v>
      </c>
      <c r="F22" t="s">
        <v>132</v>
      </c>
      <c r="G22" t="s">
        <v>228</v>
      </c>
      <c r="H22">
        <v>-1</v>
      </c>
      <c r="I22" t="s">
        <v>400</v>
      </c>
      <c r="J22">
        <v>30209009050</v>
      </c>
      <c r="K22" t="s">
        <v>401</v>
      </c>
      <c r="L22">
        <v>677551.8</v>
      </c>
      <c r="M22">
        <v>9742197.3499999996</v>
      </c>
    </row>
    <row r="23" spans="1:13" hidden="1" x14ac:dyDescent="0.25">
      <c r="A23">
        <v>21</v>
      </c>
      <c r="B23" t="s">
        <v>397</v>
      </c>
      <c r="C23" t="s">
        <v>398</v>
      </c>
      <c r="D23" t="s">
        <v>399</v>
      </c>
      <c r="E23" t="s">
        <v>299</v>
      </c>
      <c r="F23" t="s">
        <v>299</v>
      </c>
      <c r="G23" t="s">
        <v>228</v>
      </c>
      <c r="H23">
        <v>-1</v>
      </c>
      <c r="I23" t="s">
        <v>400</v>
      </c>
      <c r="J23">
        <v>30209012050</v>
      </c>
      <c r="K23" t="s">
        <v>401</v>
      </c>
      <c r="L23">
        <v>670557.005</v>
      </c>
      <c r="M23">
        <v>9759762.0829000007</v>
      </c>
    </row>
    <row r="24" spans="1:13" hidden="1" x14ac:dyDescent="0.25">
      <c r="A24">
        <v>22</v>
      </c>
      <c r="B24" t="s">
        <v>397</v>
      </c>
      <c r="C24" t="s">
        <v>398</v>
      </c>
      <c r="D24" t="s">
        <v>399</v>
      </c>
      <c r="E24" t="s">
        <v>321</v>
      </c>
      <c r="F24" t="s">
        <v>321</v>
      </c>
      <c r="G24" t="s">
        <v>228</v>
      </c>
      <c r="H24">
        <v>-1</v>
      </c>
      <c r="I24" t="s">
        <v>400</v>
      </c>
      <c r="J24">
        <v>30224003050</v>
      </c>
      <c r="K24" t="s">
        <v>401</v>
      </c>
      <c r="L24">
        <v>504136.70370000001</v>
      </c>
      <c r="M24">
        <v>9755418.8530999999</v>
      </c>
    </row>
    <row r="25" spans="1:13" hidden="1" x14ac:dyDescent="0.25">
      <c r="A25">
        <v>23</v>
      </c>
      <c r="B25" t="s">
        <v>397</v>
      </c>
      <c r="C25" t="s">
        <v>398</v>
      </c>
      <c r="D25" t="s">
        <v>399</v>
      </c>
      <c r="E25" t="s">
        <v>333</v>
      </c>
      <c r="F25" t="s">
        <v>333</v>
      </c>
      <c r="G25" t="s">
        <v>228</v>
      </c>
      <c r="H25">
        <v>-1</v>
      </c>
      <c r="I25" t="s">
        <v>400</v>
      </c>
      <c r="J25">
        <v>30103004050</v>
      </c>
      <c r="K25" t="s">
        <v>401</v>
      </c>
      <c r="L25">
        <v>684696.06</v>
      </c>
      <c r="M25">
        <v>9732076.7899999991</v>
      </c>
    </row>
    <row r="26" spans="1:13" hidden="1" x14ac:dyDescent="0.25">
      <c r="A26">
        <v>24</v>
      </c>
      <c r="B26" t="s">
        <v>397</v>
      </c>
      <c r="C26" t="s">
        <v>398</v>
      </c>
      <c r="D26" t="s">
        <v>399</v>
      </c>
      <c r="E26" t="s">
        <v>413</v>
      </c>
      <c r="F26" t="s">
        <v>413</v>
      </c>
      <c r="G26" t="s">
        <v>135</v>
      </c>
      <c r="H26">
        <v>-1</v>
      </c>
      <c r="I26" t="s">
        <v>400</v>
      </c>
      <c r="J26">
        <v>30209021050</v>
      </c>
      <c r="K26" t="s">
        <v>401</v>
      </c>
      <c r="L26">
        <v>567827.94900000002</v>
      </c>
      <c r="M26">
        <v>9708562.5011999998</v>
      </c>
    </row>
    <row r="27" spans="1:13" hidden="1" x14ac:dyDescent="0.25">
      <c r="A27">
        <v>25</v>
      </c>
      <c r="B27" t="s">
        <v>397</v>
      </c>
      <c r="C27" t="s">
        <v>398</v>
      </c>
      <c r="D27" t="s">
        <v>399</v>
      </c>
      <c r="E27" t="s">
        <v>381</v>
      </c>
      <c r="F27" t="s">
        <v>381</v>
      </c>
      <c r="G27" t="s">
        <v>228</v>
      </c>
      <c r="H27">
        <v>-1</v>
      </c>
      <c r="I27" t="s">
        <v>400</v>
      </c>
      <c r="J27">
        <v>30224002050</v>
      </c>
      <c r="K27" t="s">
        <v>401</v>
      </c>
      <c r="L27">
        <v>509804.97480000003</v>
      </c>
      <c r="M27">
        <v>9753340.4901000001</v>
      </c>
    </row>
    <row r="28" spans="1:13" hidden="1" x14ac:dyDescent="0.25">
      <c r="A28">
        <v>26</v>
      </c>
      <c r="B28" t="s">
        <v>397</v>
      </c>
      <c r="C28" t="s">
        <v>398</v>
      </c>
      <c r="D28" t="s">
        <v>399</v>
      </c>
      <c r="E28" t="s">
        <v>349</v>
      </c>
      <c r="F28" t="s">
        <v>349</v>
      </c>
      <c r="G28" t="s">
        <v>228</v>
      </c>
      <c r="H28">
        <v>-1</v>
      </c>
      <c r="I28" t="s">
        <v>400</v>
      </c>
      <c r="J28">
        <v>30207010050</v>
      </c>
      <c r="K28" t="s">
        <v>401</v>
      </c>
      <c r="L28">
        <v>646402.30000000005</v>
      </c>
      <c r="M28">
        <v>9593133.2599999998</v>
      </c>
    </row>
    <row r="29" spans="1:13" hidden="1" x14ac:dyDescent="0.25">
      <c r="A29">
        <v>27</v>
      </c>
      <c r="B29" t="s">
        <v>397</v>
      </c>
      <c r="C29" t="s">
        <v>398</v>
      </c>
      <c r="D29" t="s">
        <v>399</v>
      </c>
      <c r="E29" t="s">
        <v>414</v>
      </c>
      <c r="F29" t="s">
        <v>414</v>
      </c>
      <c r="G29" t="s">
        <v>228</v>
      </c>
      <c r="H29">
        <v>-1</v>
      </c>
      <c r="I29" t="s">
        <v>400</v>
      </c>
      <c r="J29">
        <v>30207003050</v>
      </c>
      <c r="K29" t="s">
        <v>401</v>
      </c>
      <c r="L29">
        <v>648428.88</v>
      </c>
      <c r="M29">
        <v>9603021.4499999993</v>
      </c>
    </row>
    <row r="30" spans="1:13" hidden="1" x14ac:dyDescent="0.25">
      <c r="A30">
        <v>28</v>
      </c>
      <c r="B30" t="s">
        <v>397</v>
      </c>
      <c r="C30" t="s">
        <v>398</v>
      </c>
      <c r="D30" t="s">
        <v>399</v>
      </c>
      <c r="E30" t="s">
        <v>174</v>
      </c>
      <c r="F30" t="s">
        <v>174</v>
      </c>
      <c r="G30" t="s">
        <v>228</v>
      </c>
      <c r="H30">
        <v>-1</v>
      </c>
      <c r="I30" t="s">
        <v>400</v>
      </c>
      <c r="J30">
        <v>30101003050</v>
      </c>
      <c r="K30" t="s">
        <v>401</v>
      </c>
      <c r="L30">
        <v>746968.66</v>
      </c>
      <c r="M30">
        <v>9680345.1500000004</v>
      </c>
    </row>
    <row r="31" spans="1:13" hidden="1" x14ac:dyDescent="0.25">
      <c r="A31">
        <v>29</v>
      </c>
      <c r="B31" t="s">
        <v>397</v>
      </c>
      <c r="C31" t="s">
        <v>398</v>
      </c>
      <c r="D31" t="s">
        <v>399</v>
      </c>
      <c r="E31" t="s">
        <v>415</v>
      </c>
      <c r="F31" t="s">
        <v>415</v>
      </c>
      <c r="G31" t="s">
        <v>228</v>
      </c>
      <c r="H31">
        <v>-1</v>
      </c>
      <c r="I31" t="s">
        <v>400</v>
      </c>
      <c r="J31">
        <v>30319003050</v>
      </c>
      <c r="K31" t="s">
        <v>401</v>
      </c>
      <c r="L31">
        <v>757352.81</v>
      </c>
      <c r="M31">
        <v>9552170.4199999999</v>
      </c>
    </row>
    <row r="32" spans="1:13" hidden="1" x14ac:dyDescent="0.25">
      <c r="A32">
        <v>30</v>
      </c>
      <c r="B32" t="s">
        <v>397</v>
      </c>
      <c r="C32" t="s">
        <v>398</v>
      </c>
      <c r="D32" t="s">
        <v>399</v>
      </c>
      <c r="E32" t="s">
        <v>195</v>
      </c>
      <c r="F32" t="s">
        <v>195</v>
      </c>
      <c r="G32" t="s">
        <v>416</v>
      </c>
      <c r="H32">
        <v>-1</v>
      </c>
      <c r="I32" t="s">
        <v>400</v>
      </c>
      <c r="J32">
        <v>30319005050</v>
      </c>
      <c r="K32" t="s">
        <v>401</v>
      </c>
      <c r="L32">
        <v>748389.91</v>
      </c>
      <c r="M32">
        <v>9576116.5500000007</v>
      </c>
    </row>
    <row r="33" spans="1:13" hidden="1" x14ac:dyDescent="0.25">
      <c r="A33">
        <v>31</v>
      </c>
      <c r="B33" t="s">
        <v>397</v>
      </c>
      <c r="C33" t="s">
        <v>398</v>
      </c>
      <c r="D33" t="s">
        <v>399</v>
      </c>
      <c r="E33" t="s">
        <v>344</v>
      </c>
      <c r="F33" t="s">
        <v>344</v>
      </c>
      <c r="G33" t="s">
        <v>228</v>
      </c>
      <c r="H33">
        <v>-1</v>
      </c>
      <c r="I33" t="s">
        <v>400</v>
      </c>
      <c r="J33">
        <v>30207005050</v>
      </c>
      <c r="K33" t="s">
        <v>401</v>
      </c>
      <c r="L33">
        <v>657401.15610000002</v>
      </c>
      <c r="M33">
        <v>9617116.3896999992</v>
      </c>
    </row>
    <row r="34" spans="1:13" hidden="1" x14ac:dyDescent="0.25">
      <c r="A34">
        <v>32</v>
      </c>
      <c r="B34" t="s">
        <v>397</v>
      </c>
      <c r="C34" t="s">
        <v>398</v>
      </c>
      <c r="D34" t="s">
        <v>399</v>
      </c>
      <c r="E34" t="s">
        <v>328</v>
      </c>
      <c r="F34" t="s">
        <v>328</v>
      </c>
      <c r="G34" t="s">
        <v>228</v>
      </c>
      <c r="H34">
        <v>-1</v>
      </c>
      <c r="I34" t="s">
        <v>400</v>
      </c>
      <c r="J34">
        <v>30101011050</v>
      </c>
      <c r="K34" t="s">
        <v>401</v>
      </c>
      <c r="L34">
        <v>747392.54</v>
      </c>
      <c r="M34">
        <v>9676725.4900000002</v>
      </c>
    </row>
    <row r="35" spans="1:13" hidden="1" x14ac:dyDescent="0.25">
      <c r="A35">
        <v>33</v>
      </c>
      <c r="B35" t="s">
        <v>397</v>
      </c>
      <c r="C35" t="s">
        <v>398</v>
      </c>
      <c r="D35" t="s">
        <v>399</v>
      </c>
      <c r="E35" t="s">
        <v>417</v>
      </c>
      <c r="F35" t="s">
        <v>332</v>
      </c>
      <c r="G35" t="s">
        <v>228</v>
      </c>
      <c r="H35">
        <v>-1</v>
      </c>
      <c r="I35" t="s">
        <v>400</v>
      </c>
      <c r="J35">
        <v>30103002050</v>
      </c>
      <c r="K35" t="s">
        <v>401</v>
      </c>
      <c r="L35">
        <v>734544.68</v>
      </c>
      <c r="M35">
        <v>9699886.6500000004</v>
      </c>
    </row>
    <row r="36" spans="1:13" hidden="1" x14ac:dyDescent="0.25">
      <c r="A36">
        <v>34</v>
      </c>
      <c r="B36" t="s">
        <v>397</v>
      </c>
      <c r="C36" t="s">
        <v>398</v>
      </c>
      <c r="D36" t="s">
        <v>399</v>
      </c>
      <c r="E36" t="s">
        <v>418</v>
      </c>
      <c r="F36" t="s">
        <v>335</v>
      </c>
      <c r="G36" t="s">
        <v>228</v>
      </c>
      <c r="H36">
        <v>-1</v>
      </c>
      <c r="I36" t="s">
        <v>400</v>
      </c>
      <c r="J36">
        <v>30103006050</v>
      </c>
      <c r="K36" t="s">
        <v>401</v>
      </c>
      <c r="L36">
        <v>731301.77</v>
      </c>
      <c r="M36">
        <v>9693182.2699999996</v>
      </c>
    </row>
    <row r="37" spans="1:13" hidden="1" x14ac:dyDescent="0.25">
      <c r="A37">
        <v>35</v>
      </c>
      <c r="B37" t="s">
        <v>397</v>
      </c>
      <c r="C37" t="s">
        <v>398</v>
      </c>
      <c r="D37" t="s">
        <v>399</v>
      </c>
      <c r="E37" t="s">
        <v>323</v>
      </c>
      <c r="F37" t="s">
        <v>323</v>
      </c>
      <c r="G37" t="s">
        <v>228</v>
      </c>
      <c r="H37">
        <v>-1</v>
      </c>
      <c r="I37" t="s">
        <v>400</v>
      </c>
      <c r="J37">
        <v>30101005050</v>
      </c>
      <c r="K37" t="s">
        <v>401</v>
      </c>
      <c r="L37">
        <v>748754.95</v>
      </c>
      <c r="M37">
        <v>9692585.0800000001</v>
      </c>
    </row>
    <row r="38" spans="1:13" hidden="1" x14ac:dyDescent="0.25">
      <c r="A38">
        <v>36</v>
      </c>
      <c r="B38" t="s">
        <v>397</v>
      </c>
      <c r="C38" t="s">
        <v>398</v>
      </c>
      <c r="D38" t="s">
        <v>399</v>
      </c>
      <c r="E38" t="s">
        <v>329</v>
      </c>
      <c r="F38" t="s">
        <v>329</v>
      </c>
      <c r="G38" t="s">
        <v>228</v>
      </c>
      <c r="H38">
        <v>-1</v>
      </c>
      <c r="I38" t="s">
        <v>400</v>
      </c>
      <c r="J38">
        <v>30101012050</v>
      </c>
      <c r="K38" t="s">
        <v>401</v>
      </c>
      <c r="L38">
        <v>759127.18</v>
      </c>
      <c r="M38">
        <v>9691402.1400000006</v>
      </c>
    </row>
    <row r="39" spans="1:13" hidden="1" x14ac:dyDescent="0.25">
      <c r="A39">
        <v>37</v>
      </c>
      <c r="B39" t="s">
        <v>397</v>
      </c>
      <c r="C39" t="s">
        <v>398</v>
      </c>
      <c r="D39" t="s">
        <v>399</v>
      </c>
      <c r="E39" t="s">
        <v>330</v>
      </c>
      <c r="F39" t="s">
        <v>330</v>
      </c>
      <c r="G39" t="s">
        <v>228</v>
      </c>
      <c r="H39">
        <v>-1</v>
      </c>
      <c r="I39" t="s">
        <v>400</v>
      </c>
      <c r="J39">
        <v>30101013050</v>
      </c>
      <c r="K39" t="s">
        <v>401</v>
      </c>
      <c r="L39">
        <v>760674.56</v>
      </c>
      <c r="M39">
        <v>9690221.8200000003</v>
      </c>
    </row>
    <row r="40" spans="1:13" hidden="1" x14ac:dyDescent="0.25">
      <c r="A40">
        <v>38</v>
      </c>
      <c r="B40" t="s">
        <v>397</v>
      </c>
      <c r="C40" t="s">
        <v>398</v>
      </c>
      <c r="D40" t="s">
        <v>399</v>
      </c>
      <c r="E40" t="s">
        <v>331</v>
      </c>
      <c r="F40" t="s">
        <v>331</v>
      </c>
      <c r="G40" t="s">
        <v>228</v>
      </c>
      <c r="H40">
        <v>-1</v>
      </c>
      <c r="I40" t="s">
        <v>400</v>
      </c>
      <c r="J40">
        <v>30101014050</v>
      </c>
      <c r="K40" t="s">
        <v>401</v>
      </c>
      <c r="L40">
        <v>754253.27</v>
      </c>
      <c r="M40">
        <v>9693377.0700000003</v>
      </c>
    </row>
    <row r="41" spans="1:13" hidden="1" x14ac:dyDescent="0.25">
      <c r="A41">
        <v>39</v>
      </c>
      <c r="B41" t="s">
        <v>397</v>
      </c>
      <c r="C41" t="s">
        <v>398</v>
      </c>
      <c r="D41" t="s">
        <v>399</v>
      </c>
      <c r="E41" t="s">
        <v>334</v>
      </c>
      <c r="F41" t="s">
        <v>334</v>
      </c>
      <c r="G41" t="s">
        <v>228</v>
      </c>
      <c r="H41">
        <v>-1</v>
      </c>
      <c r="I41" t="s">
        <v>400</v>
      </c>
      <c r="J41">
        <v>30103005050</v>
      </c>
      <c r="K41" t="s">
        <v>401</v>
      </c>
      <c r="L41">
        <v>730435.39</v>
      </c>
      <c r="M41">
        <v>9722354.6999999993</v>
      </c>
    </row>
    <row r="42" spans="1:13" hidden="1" x14ac:dyDescent="0.25">
      <c r="A42">
        <v>40</v>
      </c>
      <c r="B42" t="s">
        <v>397</v>
      </c>
      <c r="C42" t="s">
        <v>398</v>
      </c>
      <c r="D42" t="s">
        <v>399</v>
      </c>
      <c r="E42" t="s">
        <v>419</v>
      </c>
      <c r="F42" t="s">
        <v>322</v>
      </c>
      <c r="G42" t="s">
        <v>228</v>
      </c>
      <c r="H42">
        <v>-1</v>
      </c>
      <c r="I42" t="s">
        <v>400</v>
      </c>
      <c r="J42">
        <v>30101002050</v>
      </c>
      <c r="K42" t="s">
        <v>401</v>
      </c>
      <c r="L42">
        <v>706013.9</v>
      </c>
      <c r="M42">
        <v>9650461.4000000004</v>
      </c>
    </row>
    <row r="43" spans="1:13" hidden="1" x14ac:dyDescent="0.25">
      <c r="A43">
        <v>41</v>
      </c>
      <c r="B43" t="s">
        <v>397</v>
      </c>
      <c r="C43" t="s">
        <v>398</v>
      </c>
      <c r="D43" t="s">
        <v>399</v>
      </c>
      <c r="E43" t="s">
        <v>325</v>
      </c>
      <c r="F43" t="s">
        <v>325</v>
      </c>
      <c r="G43" t="s">
        <v>228</v>
      </c>
      <c r="H43">
        <v>-1</v>
      </c>
      <c r="I43" t="s">
        <v>400</v>
      </c>
      <c r="J43">
        <v>30101007050</v>
      </c>
      <c r="K43" t="s">
        <v>401</v>
      </c>
      <c r="L43">
        <v>694397.0588</v>
      </c>
      <c r="M43">
        <v>9652055.8969000001</v>
      </c>
    </row>
    <row r="44" spans="1:13" hidden="1" x14ac:dyDescent="0.25">
      <c r="A44">
        <v>42</v>
      </c>
      <c r="B44" t="s">
        <v>397</v>
      </c>
      <c r="C44" t="s">
        <v>398</v>
      </c>
      <c r="D44" t="s">
        <v>399</v>
      </c>
      <c r="E44" t="s">
        <v>99</v>
      </c>
      <c r="F44" t="s">
        <v>99</v>
      </c>
      <c r="G44" t="s">
        <v>228</v>
      </c>
      <c r="H44">
        <v>-1</v>
      </c>
      <c r="I44" t="s">
        <v>400</v>
      </c>
      <c r="J44">
        <v>30106008050</v>
      </c>
      <c r="K44" t="s">
        <v>401</v>
      </c>
      <c r="L44">
        <v>726449.25</v>
      </c>
      <c r="M44">
        <v>9778940.6600000001</v>
      </c>
    </row>
    <row r="45" spans="1:13" hidden="1" x14ac:dyDescent="0.25">
      <c r="A45">
        <v>43</v>
      </c>
      <c r="B45" t="s">
        <v>397</v>
      </c>
      <c r="C45" t="s">
        <v>398</v>
      </c>
      <c r="D45" t="s">
        <v>399</v>
      </c>
      <c r="E45" t="s">
        <v>420</v>
      </c>
      <c r="F45" t="s">
        <v>360</v>
      </c>
      <c r="G45" t="s">
        <v>228</v>
      </c>
      <c r="H45">
        <v>-1</v>
      </c>
      <c r="I45" t="s">
        <v>400</v>
      </c>
      <c r="J45">
        <v>30111008050</v>
      </c>
      <c r="K45" t="s">
        <v>401</v>
      </c>
      <c r="L45">
        <v>617307.18999999994</v>
      </c>
      <c r="M45">
        <v>9515934.9700000007</v>
      </c>
    </row>
    <row r="46" spans="1:13" hidden="1" x14ac:dyDescent="0.25">
      <c r="A46">
        <v>44</v>
      </c>
      <c r="B46" t="s">
        <v>397</v>
      </c>
      <c r="C46" t="s">
        <v>398</v>
      </c>
      <c r="D46" t="s">
        <v>399</v>
      </c>
      <c r="E46" t="s">
        <v>168</v>
      </c>
      <c r="F46" t="s">
        <v>168</v>
      </c>
      <c r="G46" t="s">
        <v>228</v>
      </c>
      <c r="H46">
        <v>-1</v>
      </c>
      <c r="I46" t="s">
        <v>400</v>
      </c>
      <c r="J46">
        <v>30103003050</v>
      </c>
      <c r="K46" t="s">
        <v>401</v>
      </c>
      <c r="L46">
        <v>729237.75</v>
      </c>
      <c r="M46">
        <v>9716861.6899999995</v>
      </c>
    </row>
    <row r="47" spans="1:13" hidden="1" x14ac:dyDescent="0.25">
      <c r="A47">
        <v>45</v>
      </c>
      <c r="B47" t="s">
        <v>397</v>
      </c>
      <c r="C47" t="s">
        <v>398</v>
      </c>
      <c r="D47" t="s">
        <v>399</v>
      </c>
      <c r="E47" t="s">
        <v>421</v>
      </c>
      <c r="F47" t="s">
        <v>1651</v>
      </c>
      <c r="G47" t="s">
        <v>1662</v>
      </c>
      <c r="H47">
        <v>-1</v>
      </c>
      <c r="I47" t="s">
        <v>400</v>
      </c>
      <c r="J47">
        <v>30314003050</v>
      </c>
      <c r="K47" t="s">
        <v>401</v>
      </c>
      <c r="L47">
        <v>786206.56169999996</v>
      </c>
      <c r="M47">
        <v>9671580.4475999996</v>
      </c>
    </row>
    <row r="48" spans="1:13" hidden="1" x14ac:dyDescent="0.25">
      <c r="A48">
        <v>46</v>
      </c>
      <c r="B48" t="s">
        <v>397</v>
      </c>
      <c r="C48" t="s">
        <v>398</v>
      </c>
      <c r="D48" t="s">
        <v>399</v>
      </c>
      <c r="E48" t="s">
        <v>79</v>
      </c>
      <c r="F48" t="s">
        <v>79</v>
      </c>
      <c r="G48" t="s">
        <v>228</v>
      </c>
      <c r="H48">
        <v>-1</v>
      </c>
      <c r="I48" t="s">
        <v>400</v>
      </c>
      <c r="J48">
        <v>30106005050</v>
      </c>
      <c r="K48" t="s">
        <v>401</v>
      </c>
      <c r="L48">
        <v>731372.7</v>
      </c>
      <c r="M48">
        <v>9746836.9100000001</v>
      </c>
    </row>
    <row r="49" spans="1:13" hidden="1" x14ac:dyDescent="0.25">
      <c r="A49">
        <v>47</v>
      </c>
      <c r="B49" t="s">
        <v>397</v>
      </c>
      <c r="C49" t="s">
        <v>398</v>
      </c>
      <c r="D49" t="s">
        <v>399</v>
      </c>
      <c r="E49" t="s">
        <v>422</v>
      </c>
      <c r="F49" t="s">
        <v>254</v>
      </c>
      <c r="G49" t="s">
        <v>228</v>
      </c>
      <c r="H49">
        <v>-1</v>
      </c>
      <c r="I49" t="s">
        <v>400</v>
      </c>
      <c r="J49">
        <v>30106002050</v>
      </c>
      <c r="K49" t="s">
        <v>401</v>
      </c>
      <c r="L49">
        <v>739452.51659999997</v>
      </c>
      <c r="M49">
        <v>9756043.4439000003</v>
      </c>
    </row>
    <row r="50" spans="1:13" hidden="1" x14ac:dyDescent="0.25">
      <c r="A50">
        <v>48</v>
      </c>
      <c r="B50" t="s">
        <v>397</v>
      </c>
      <c r="C50" t="s">
        <v>398</v>
      </c>
      <c r="D50" t="s">
        <v>399</v>
      </c>
      <c r="E50" t="s">
        <v>346</v>
      </c>
      <c r="F50" t="s">
        <v>346</v>
      </c>
      <c r="G50" t="s">
        <v>228</v>
      </c>
      <c r="H50">
        <v>-1</v>
      </c>
      <c r="I50" t="s">
        <v>400</v>
      </c>
      <c r="J50">
        <v>30207007050</v>
      </c>
      <c r="K50" t="s">
        <v>401</v>
      </c>
      <c r="L50">
        <v>585644.2953</v>
      </c>
      <c r="M50">
        <v>9615130.1392000001</v>
      </c>
    </row>
    <row r="51" spans="1:13" hidden="1" x14ac:dyDescent="0.25">
      <c r="A51">
        <v>49</v>
      </c>
      <c r="B51" t="s">
        <v>397</v>
      </c>
      <c r="C51" t="s">
        <v>398</v>
      </c>
      <c r="D51" t="s">
        <v>399</v>
      </c>
      <c r="E51" t="s">
        <v>336</v>
      </c>
      <c r="F51" t="s">
        <v>336</v>
      </c>
      <c r="G51" t="s">
        <v>228</v>
      </c>
      <c r="H51">
        <v>-1</v>
      </c>
      <c r="I51" t="s">
        <v>400</v>
      </c>
      <c r="J51">
        <v>30103007050</v>
      </c>
      <c r="K51" t="s">
        <v>401</v>
      </c>
      <c r="L51">
        <v>716635.78410000005</v>
      </c>
      <c r="M51">
        <v>9730446.1744999997</v>
      </c>
    </row>
    <row r="52" spans="1:13" hidden="1" x14ac:dyDescent="0.25">
      <c r="A52">
        <v>50</v>
      </c>
      <c r="B52" t="s">
        <v>397</v>
      </c>
      <c r="C52" t="s">
        <v>398</v>
      </c>
      <c r="D52" t="s">
        <v>399</v>
      </c>
      <c r="E52" t="s">
        <v>423</v>
      </c>
      <c r="F52" t="s">
        <v>155</v>
      </c>
      <c r="G52" t="s">
        <v>228</v>
      </c>
      <c r="H52">
        <v>-1</v>
      </c>
      <c r="I52" t="s">
        <v>400</v>
      </c>
      <c r="J52">
        <v>30314006050</v>
      </c>
      <c r="K52" t="s">
        <v>401</v>
      </c>
      <c r="L52">
        <v>814713.9865</v>
      </c>
      <c r="M52">
        <v>9728002.4882999994</v>
      </c>
    </row>
    <row r="53" spans="1:13" hidden="1" x14ac:dyDescent="0.25">
      <c r="A53">
        <v>51</v>
      </c>
      <c r="B53" t="s">
        <v>397</v>
      </c>
      <c r="C53" t="s">
        <v>398</v>
      </c>
      <c r="D53" t="s">
        <v>399</v>
      </c>
      <c r="E53" t="s">
        <v>424</v>
      </c>
      <c r="F53" t="s">
        <v>1652</v>
      </c>
      <c r="G53" t="s">
        <v>228</v>
      </c>
      <c r="H53">
        <v>-1</v>
      </c>
      <c r="I53" t="s">
        <v>400</v>
      </c>
      <c r="J53">
        <v>30314005050</v>
      </c>
      <c r="K53" t="s">
        <v>401</v>
      </c>
      <c r="L53">
        <v>797995.46</v>
      </c>
      <c r="M53">
        <v>9699353.2200000007</v>
      </c>
    </row>
    <row r="54" spans="1:13" hidden="1" x14ac:dyDescent="0.25">
      <c r="A54">
        <v>52</v>
      </c>
      <c r="B54" t="s">
        <v>397</v>
      </c>
      <c r="C54" t="s">
        <v>398</v>
      </c>
      <c r="D54" t="s">
        <v>399</v>
      </c>
      <c r="E54" t="s">
        <v>425</v>
      </c>
      <c r="F54" t="s">
        <v>273</v>
      </c>
      <c r="G54" t="s">
        <v>228</v>
      </c>
      <c r="H54">
        <v>-1</v>
      </c>
      <c r="I54" t="s">
        <v>400</v>
      </c>
      <c r="J54">
        <v>30213007050</v>
      </c>
      <c r="K54" t="s">
        <v>401</v>
      </c>
      <c r="L54">
        <v>588132.75890000002</v>
      </c>
      <c r="M54">
        <v>9896924.8192999996</v>
      </c>
    </row>
    <row r="55" spans="1:13" hidden="1" x14ac:dyDescent="0.25">
      <c r="A55">
        <v>53</v>
      </c>
      <c r="B55" t="s">
        <v>397</v>
      </c>
      <c r="C55" t="s">
        <v>398</v>
      </c>
      <c r="D55" t="s">
        <v>399</v>
      </c>
      <c r="E55" t="s">
        <v>61</v>
      </c>
      <c r="F55" t="s">
        <v>61</v>
      </c>
      <c r="G55" t="s">
        <v>228</v>
      </c>
      <c r="H55">
        <v>-1</v>
      </c>
      <c r="I55" t="s">
        <v>400</v>
      </c>
      <c r="J55">
        <v>30213011050</v>
      </c>
      <c r="K55" t="s">
        <v>401</v>
      </c>
      <c r="L55">
        <v>631079.5514</v>
      </c>
      <c r="M55">
        <v>9884179.0116000008</v>
      </c>
    </row>
    <row r="56" spans="1:13" hidden="1" x14ac:dyDescent="0.25">
      <c r="A56">
        <v>54</v>
      </c>
      <c r="B56" t="s">
        <v>397</v>
      </c>
      <c r="C56" t="s">
        <v>398</v>
      </c>
      <c r="D56" t="s">
        <v>399</v>
      </c>
      <c r="E56" t="s">
        <v>297</v>
      </c>
      <c r="F56" t="s">
        <v>297</v>
      </c>
      <c r="G56" t="s">
        <v>228</v>
      </c>
      <c r="H56">
        <v>-1</v>
      </c>
      <c r="I56" t="s">
        <v>400</v>
      </c>
      <c r="J56">
        <v>30209008050</v>
      </c>
      <c r="K56" t="s">
        <v>401</v>
      </c>
      <c r="L56">
        <v>651781.74109999998</v>
      </c>
      <c r="M56">
        <v>9884073.9043000005</v>
      </c>
    </row>
    <row r="57" spans="1:13" hidden="1" x14ac:dyDescent="0.25">
      <c r="A57">
        <v>55</v>
      </c>
      <c r="B57" t="s">
        <v>397</v>
      </c>
      <c r="C57" t="s">
        <v>398</v>
      </c>
      <c r="D57" t="s">
        <v>399</v>
      </c>
      <c r="E57" t="s">
        <v>363</v>
      </c>
      <c r="F57" t="s">
        <v>363</v>
      </c>
      <c r="G57" t="s">
        <v>228</v>
      </c>
      <c r="H57">
        <v>-1</v>
      </c>
      <c r="I57" t="s">
        <v>400</v>
      </c>
      <c r="J57">
        <v>30111012050</v>
      </c>
      <c r="K57" t="s">
        <v>401</v>
      </c>
      <c r="L57">
        <v>634307.37</v>
      </c>
      <c r="M57">
        <v>9521635.3300000001</v>
      </c>
    </row>
    <row r="58" spans="1:13" hidden="1" x14ac:dyDescent="0.25">
      <c r="A58">
        <v>56</v>
      </c>
      <c r="B58" t="s">
        <v>397</v>
      </c>
      <c r="C58" t="s">
        <v>398</v>
      </c>
      <c r="D58" t="s">
        <v>399</v>
      </c>
      <c r="E58" t="s">
        <v>312</v>
      </c>
      <c r="F58" t="s">
        <v>312</v>
      </c>
      <c r="G58" t="s">
        <v>228</v>
      </c>
      <c r="H58">
        <v>-1</v>
      </c>
      <c r="I58" t="s">
        <v>400</v>
      </c>
      <c r="J58">
        <v>30212003050</v>
      </c>
      <c r="K58" t="s">
        <v>401</v>
      </c>
      <c r="L58">
        <v>690501.9</v>
      </c>
      <c r="M58">
        <v>9801917.0199999996</v>
      </c>
    </row>
    <row r="59" spans="1:13" x14ac:dyDescent="0.25">
      <c r="A59">
        <v>57</v>
      </c>
      <c r="B59" t="s">
        <v>397</v>
      </c>
      <c r="C59" t="s">
        <v>398</v>
      </c>
      <c r="D59" t="s">
        <v>399</v>
      </c>
      <c r="E59" t="s">
        <v>123</v>
      </c>
      <c r="F59" t="s">
        <v>123</v>
      </c>
      <c r="G59" t="s">
        <v>228</v>
      </c>
      <c r="H59">
        <v>-1</v>
      </c>
      <c r="I59" t="s">
        <v>400</v>
      </c>
      <c r="J59">
        <v>30102005050</v>
      </c>
      <c r="K59" t="s">
        <v>401</v>
      </c>
      <c r="L59">
        <v>717873.32</v>
      </c>
      <c r="M59">
        <v>9811043.6300000008</v>
      </c>
    </row>
    <row r="60" spans="1:13" hidden="1" x14ac:dyDescent="0.25">
      <c r="A60">
        <v>58</v>
      </c>
      <c r="B60" t="s">
        <v>397</v>
      </c>
      <c r="C60" t="s">
        <v>398</v>
      </c>
      <c r="D60" t="s">
        <v>399</v>
      </c>
      <c r="E60" t="s">
        <v>280</v>
      </c>
      <c r="F60" t="s">
        <v>280</v>
      </c>
      <c r="G60" t="s">
        <v>228</v>
      </c>
      <c r="H60">
        <v>-1</v>
      </c>
      <c r="I60" t="s">
        <v>400</v>
      </c>
      <c r="J60">
        <v>30213015050</v>
      </c>
      <c r="K60" t="s">
        <v>401</v>
      </c>
      <c r="L60">
        <v>584547.41799999995</v>
      </c>
      <c r="M60">
        <v>9913153.4351000004</v>
      </c>
    </row>
    <row r="61" spans="1:13" hidden="1" x14ac:dyDescent="0.25">
      <c r="A61">
        <v>59</v>
      </c>
      <c r="B61" t="s">
        <v>397</v>
      </c>
      <c r="C61" t="s">
        <v>398</v>
      </c>
      <c r="D61" t="s">
        <v>399</v>
      </c>
      <c r="E61" t="s">
        <v>426</v>
      </c>
      <c r="F61" t="s">
        <v>426</v>
      </c>
      <c r="G61" t="s">
        <v>228</v>
      </c>
      <c r="H61">
        <v>-1</v>
      </c>
      <c r="I61" t="s">
        <v>400</v>
      </c>
      <c r="J61">
        <v>30213002050</v>
      </c>
      <c r="K61" t="s">
        <v>401</v>
      </c>
      <c r="L61">
        <v>593296.93310000002</v>
      </c>
      <c r="M61">
        <v>9906114.7323000003</v>
      </c>
    </row>
    <row r="62" spans="1:13" hidden="1" x14ac:dyDescent="0.25">
      <c r="A62">
        <v>60</v>
      </c>
      <c r="B62" t="s">
        <v>397</v>
      </c>
      <c r="C62" t="s">
        <v>398</v>
      </c>
      <c r="D62" t="s">
        <v>399</v>
      </c>
      <c r="E62" t="s">
        <v>293</v>
      </c>
      <c r="F62" t="s">
        <v>293</v>
      </c>
      <c r="G62" t="s">
        <v>228</v>
      </c>
      <c r="H62">
        <v>-1</v>
      </c>
      <c r="I62" t="s">
        <v>400</v>
      </c>
      <c r="J62">
        <v>30209003050</v>
      </c>
      <c r="K62" t="s">
        <v>401</v>
      </c>
      <c r="L62">
        <v>631530.59</v>
      </c>
      <c r="M62">
        <v>9678109.8599999994</v>
      </c>
    </row>
    <row r="63" spans="1:13" hidden="1" x14ac:dyDescent="0.25">
      <c r="A63">
        <v>61</v>
      </c>
      <c r="B63" t="s">
        <v>397</v>
      </c>
      <c r="C63" t="s">
        <v>398</v>
      </c>
      <c r="D63" t="s">
        <v>399</v>
      </c>
      <c r="E63" t="s">
        <v>129</v>
      </c>
      <c r="F63" t="s">
        <v>129</v>
      </c>
      <c r="G63" t="s">
        <v>228</v>
      </c>
      <c r="H63">
        <v>-1</v>
      </c>
      <c r="I63" t="s">
        <v>400</v>
      </c>
      <c r="J63">
        <v>30209011050</v>
      </c>
      <c r="K63" t="s">
        <v>401</v>
      </c>
      <c r="L63">
        <v>653367.66359999997</v>
      </c>
      <c r="M63">
        <v>9704011.7695000004</v>
      </c>
    </row>
    <row r="64" spans="1:13" hidden="1" x14ac:dyDescent="0.25">
      <c r="A64">
        <v>62</v>
      </c>
      <c r="B64" t="s">
        <v>397</v>
      </c>
      <c r="C64" t="s">
        <v>398</v>
      </c>
      <c r="D64" t="s">
        <v>399</v>
      </c>
      <c r="E64" t="s">
        <v>291</v>
      </c>
      <c r="F64" t="s">
        <v>291</v>
      </c>
      <c r="G64" t="s">
        <v>228</v>
      </c>
      <c r="H64">
        <v>-1</v>
      </c>
      <c r="I64" t="s">
        <v>400</v>
      </c>
      <c r="J64">
        <v>30102007050</v>
      </c>
      <c r="K64" t="s">
        <v>401</v>
      </c>
      <c r="L64">
        <v>687394.69640000002</v>
      </c>
      <c r="M64">
        <v>9857469.3853999991</v>
      </c>
    </row>
    <row r="65" spans="1:13" hidden="1" x14ac:dyDescent="0.25">
      <c r="A65">
        <v>63</v>
      </c>
      <c r="B65" t="s">
        <v>397</v>
      </c>
      <c r="C65" t="s">
        <v>398</v>
      </c>
      <c r="D65" t="s">
        <v>399</v>
      </c>
      <c r="E65" t="s">
        <v>427</v>
      </c>
      <c r="F65" t="s">
        <v>126</v>
      </c>
      <c r="G65" t="s">
        <v>228</v>
      </c>
      <c r="H65">
        <v>-1</v>
      </c>
      <c r="I65" t="s">
        <v>400</v>
      </c>
      <c r="J65">
        <v>30102004050</v>
      </c>
      <c r="K65" t="s">
        <v>401</v>
      </c>
      <c r="L65">
        <v>691492.51</v>
      </c>
      <c r="M65">
        <v>9841682.3499999996</v>
      </c>
    </row>
    <row r="66" spans="1:13" hidden="1" x14ac:dyDescent="0.25">
      <c r="A66">
        <v>64</v>
      </c>
      <c r="B66" t="s">
        <v>397</v>
      </c>
      <c r="C66" t="s">
        <v>398</v>
      </c>
      <c r="D66" t="s">
        <v>399</v>
      </c>
      <c r="E66" t="s">
        <v>343</v>
      </c>
      <c r="F66" t="s">
        <v>343</v>
      </c>
      <c r="G66" t="s">
        <v>228</v>
      </c>
      <c r="H66">
        <v>-1</v>
      </c>
      <c r="I66" t="s">
        <v>400</v>
      </c>
      <c r="J66">
        <v>30207004050</v>
      </c>
      <c r="K66" t="s">
        <v>401</v>
      </c>
      <c r="L66">
        <v>630716.34</v>
      </c>
      <c r="M66">
        <v>9584195.5600000005</v>
      </c>
    </row>
    <row r="67" spans="1:13" hidden="1" x14ac:dyDescent="0.25">
      <c r="A67">
        <v>65</v>
      </c>
      <c r="B67" t="s">
        <v>397</v>
      </c>
      <c r="C67" t="s">
        <v>398</v>
      </c>
      <c r="D67" t="s">
        <v>399</v>
      </c>
      <c r="E67" t="s">
        <v>428</v>
      </c>
      <c r="F67" t="s">
        <v>347</v>
      </c>
      <c r="G67" t="s">
        <v>228</v>
      </c>
      <c r="H67">
        <v>-1</v>
      </c>
      <c r="I67" t="s">
        <v>400</v>
      </c>
      <c r="J67">
        <v>30207008050</v>
      </c>
      <c r="K67" t="s">
        <v>401</v>
      </c>
      <c r="L67">
        <v>620834.26470000006</v>
      </c>
      <c r="M67">
        <v>9581195.9505000003</v>
      </c>
    </row>
    <row r="68" spans="1:13" hidden="1" x14ac:dyDescent="0.25">
      <c r="A68">
        <v>66</v>
      </c>
      <c r="B68" t="s">
        <v>397</v>
      </c>
      <c r="C68" t="s">
        <v>398</v>
      </c>
      <c r="D68" t="s">
        <v>399</v>
      </c>
      <c r="E68" t="s">
        <v>356</v>
      </c>
      <c r="F68" t="s">
        <v>356</v>
      </c>
      <c r="G68" t="s">
        <v>228</v>
      </c>
      <c r="H68">
        <v>-1</v>
      </c>
      <c r="I68" t="s">
        <v>400</v>
      </c>
      <c r="J68">
        <v>30111004050</v>
      </c>
      <c r="K68" t="s">
        <v>401</v>
      </c>
      <c r="L68">
        <v>615626.26309999998</v>
      </c>
      <c r="M68">
        <v>9546213.7885999996</v>
      </c>
    </row>
    <row r="69" spans="1:13" hidden="1" x14ac:dyDescent="0.25">
      <c r="A69">
        <v>67</v>
      </c>
      <c r="B69" t="s">
        <v>397</v>
      </c>
      <c r="C69" t="s">
        <v>398</v>
      </c>
      <c r="D69" t="s">
        <v>399</v>
      </c>
      <c r="E69" t="s">
        <v>429</v>
      </c>
      <c r="F69" t="s">
        <v>429</v>
      </c>
      <c r="G69" t="s">
        <v>228</v>
      </c>
      <c r="H69">
        <v>-1</v>
      </c>
      <c r="I69" t="s">
        <v>400</v>
      </c>
      <c r="J69">
        <v>30111010050</v>
      </c>
      <c r="K69" t="s">
        <v>401</v>
      </c>
      <c r="L69">
        <v>608597.31740000006</v>
      </c>
      <c r="M69">
        <v>9555502.7771000005</v>
      </c>
    </row>
    <row r="70" spans="1:13" hidden="1" x14ac:dyDescent="0.25">
      <c r="A70">
        <v>68</v>
      </c>
      <c r="B70" t="s">
        <v>397</v>
      </c>
      <c r="C70" t="s">
        <v>398</v>
      </c>
      <c r="D70" t="s">
        <v>399</v>
      </c>
      <c r="E70" t="s">
        <v>345</v>
      </c>
      <c r="F70" t="s">
        <v>345</v>
      </c>
      <c r="G70" t="s">
        <v>228</v>
      </c>
      <c r="H70">
        <v>-1</v>
      </c>
      <c r="I70" t="s">
        <v>400</v>
      </c>
      <c r="J70">
        <v>30207006050</v>
      </c>
      <c r="K70" t="s">
        <v>401</v>
      </c>
      <c r="L70">
        <v>630057.96</v>
      </c>
      <c r="M70">
        <v>9641492.3599999994</v>
      </c>
    </row>
    <row r="71" spans="1:13" hidden="1" x14ac:dyDescent="0.25">
      <c r="A71">
        <v>69</v>
      </c>
      <c r="B71" t="s">
        <v>397</v>
      </c>
      <c r="C71" t="s">
        <v>398</v>
      </c>
      <c r="D71" t="s">
        <v>399</v>
      </c>
      <c r="E71" t="s">
        <v>348</v>
      </c>
      <c r="F71" t="s">
        <v>348</v>
      </c>
      <c r="G71" t="s">
        <v>228</v>
      </c>
      <c r="H71">
        <v>-1</v>
      </c>
      <c r="I71" t="s">
        <v>400</v>
      </c>
      <c r="J71">
        <v>30207009050</v>
      </c>
      <c r="K71" t="s">
        <v>401</v>
      </c>
      <c r="L71">
        <v>632550.9</v>
      </c>
      <c r="M71">
        <v>9632295.2200000007</v>
      </c>
    </row>
    <row r="72" spans="1:13" hidden="1" x14ac:dyDescent="0.25">
      <c r="A72">
        <v>70</v>
      </c>
      <c r="B72" t="s">
        <v>397</v>
      </c>
      <c r="C72" t="s">
        <v>398</v>
      </c>
      <c r="D72" t="s">
        <v>399</v>
      </c>
      <c r="E72" t="s">
        <v>351</v>
      </c>
      <c r="F72" t="s">
        <v>351</v>
      </c>
      <c r="G72" t="s">
        <v>228</v>
      </c>
      <c r="H72">
        <v>-1</v>
      </c>
      <c r="I72" t="s">
        <v>400</v>
      </c>
      <c r="J72">
        <v>30207012050</v>
      </c>
      <c r="K72" t="s">
        <v>401</v>
      </c>
      <c r="L72">
        <v>615334.34710000001</v>
      </c>
      <c r="M72">
        <v>9618297.1305</v>
      </c>
    </row>
    <row r="73" spans="1:13" hidden="1" x14ac:dyDescent="0.25">
      <c r="A73">
        <v>71</v>
      </c>
      <c r="B73" t="s">
        <v>397</v>
      </c>
      <c r="C73" t="s">
        <v>398</v>
      </c>
      <c r="D73" t="s">
        <v>399</v>
      </c>
      <c r="E73" t="s">
        <v>341</v>
      </c>
      <c r="F73" t="s">
        <v>341</v>
      </c>
      <c r="G73" t="s">
        <v>228</v>
      </c>
      <c r="H73">
        <v>-1</v>
      </c>
      <c r="I73" t="s">
        <v>400</v>
      </c>
      <c r="J73">
        <v>30207002050</v>
      </c>
      <c r="K73" t="s">
        <v>401</v>
      </c>
      <c r="L73">
        <v>603689.33940000006</v>
      </c>
      <c r="M73">
        <v>9606572.0355999991</v>
      </c>
    </row>
    <row r="74" spans="1:13" hidden="1" x14ac:dyDescent="0.25">
      <c r="A74">
        <v>72</v>
      </c>
      <c r="B74" t="s">
        <v>397</v>
      </c>
      <c r="C74" t="s">
        <v>398</v>
      </c>
      <c r="D74" t="s">
        <v>399</v>
      </c>
      <c r="E74" t="s">
        <v>355</v>
      </c>
      <c r="F74" t="s">
        <v>355</v>
      </c>
      <c r="G74" t="s">
        <v>430</v>
      </c>
      <c r="H74">
        <v>-1</v>
      </c>
      <c r="I74" t="s">
        <v>400</v>
      </c>
      <c r="J74">
        <v>30111003050</v>
      </c>
      <c r="K74" t="s">
        <v>401</v>
      </c>
      <c r="L74">
        <v>682148.06270000001</v>
      </c>
      <c r="M74">
        <v>9559262.9085000008</v>
      </c>
    </row>
    <row r="75" spans="1:13" hidden="1" x14ac:dyDescent="0.25">
      <c r="A75">
        <v>73</v>
      </c>
      <c r="B75" t="s">
        <v>397</v>
      </c>
      <c r="C75" t="s">
        <v>398</v>
      </c>
      <c r="D75" t="s">
        <v>399</v>
      </c>
      <c r="E75" t="s">
        <v>431</v>
      </c>
      <c r="F75" t="s">
        <v>431</v>
      </c>
      <c r="G75" t="s">
        <v>228</v>
      </c>
      <c r="H75">
        <v>-1</v>
      </c>
      <c r="I75" t="s">
        <v>400</v>
      </c>
      <c r="J75">
        <v>30111009050</v>
      </c>
      <c r="K75" t="s">
        <v>401</v>
      </c>
      <c r="L75">
        <v>649954.91850000003</v>
      </c>
      <c r="M75">
        <v>9551911.1396999992</v>
      </c>
    </row>
    <row r="76" spans="1:13" hidden="1" x14ac:dyDescent="0.25">
      <c r="A76">
        <v>74</v>
      </c>
      <c r="B76" t="s">
        <v>397</v>
      </c>
      <c r="C76" t="s">
        <v>398</v>
      </c>
      <c r="D76" t="s">
        <v>399</v>
      </c>
      <c r="E76" t="s">
        <v>352</v>
      </c>
      <c r="F76" t="s">
        <v>352</v>
      </c>
      <c r="G76" t="s">
        <v>228</v>
      </c>
      <c r="H76">
        <v>-1</v>
      </c>
      <c r="I76" t="s">
        <v>400</v>
      </c>
      <c r="J76">
        <v>30207013050</v>
      </c>
      <c r="K76" t="s">
        <v>401</v>
      </c>
      <c r="L76">
        <v>654167.75</v>
      </c>
      <c r="M76">
        <v>9591976.8300000001</v>
      </c>
    </row>
    <row r="77" spans="1:13" hidden="1" x14ac:dyDescent="0.25">
      <c r="A77">
        <v>75</v>
      </c>
      <c r="B77" t="s">
        <v>397</v>
      </c>
      <c r="C77" t="s">
        <v>398</v>
      </c>
      <c r="D77" t="s">
        <v>399</v>
      </c>
      <c r="E77" t="s">
        <v>350</v>
      </c>
      <c r="F77" t="s">
        <v>350</v>
      </c>
      <c r="G77" t="s">
        <v>228</v>
      </c>
      <c r="H77">
        <v>-1</v>
      </c>
      <c r="I77" t="s">
        <v>400</v>
      </c>
      <c r="J77">
        <v>30207011050</v>
      </c>
      <c r="K77" t="s">
        <v>401</v>
      </c>
      <c r="L77">
        <v>652684.12</v>
      </c>
      <c r="M77">
        <v>9588207.7699999996</v>
      </c>
    </row>
    <row r="78" spans="1:13" hidden="1" x14ac:dyDescent="0.25">
      <c r="A78">
        <v>76</v>
      </c>
      <c r="B78" t="s">
        <v>397</v>
      </c>
      <c r="C78" t="s">
        <v>398</v>
      </c>
      <c r="D78" t="s">
        <v>399</v>
      </c>
      <c r="E78" t="s">
        <v>432</v>
      </c>
      <c r="F78" t="s">
        <v>432</v>
      </c>
      <c r="G78" t="s">
        <v>228</v>
      </c>
      <c r="H78">
        <v>-1</v>
      </c>
      <c r="I78" t="s">
        <v>400</v>
      </c>
      <c r="J78">
        <v>30111002050</v>
      </c>
      <c r="K78" t="s">
        <v>401</v>
      </c>
      <c r="L78">
        <v>659977.64720000001</v>
      </c>
      <c r="M78">
        <v>9521079.2562000006</v>
      </c>
    </row>
    <row r="79" spans="1:13" hidden="1" x14ac:dyDescent="0.25">
      <c r="A79">
        <v>77</v>
      </c>
      <c r="B79" t="s">
        <v>397</v>
      </c>
      <c r="C79" t="s">
        <v>398</v>
      </c>
      <c r="D79" t="s">
        <v>399</v>
      </c>
      <c r="E79" t="s">
        <v>433</v>
      </c>
      <c r="F79" t="s">
        <v>433</v>
      </c>
      <c r="G79" t="s">
        <v>228</v>
      </c>
      <c r="H79">
        <v>-1</v>
      </c>
      <c r="I79" t="s">
        <v>400</v>
      </c>
      <c r="J79">
        <v>30111006050</v>
      </c>
      <c r="K79" t="s">
        <v>401</v>
      </c>
      <c r="L79">
        <v>674461.2548</v>
      </c>
      <c r="M79">
        <v>9493001.5142999999</v>
      </c>
    </row>
    <row r="80" spans="1:13" hidden="1" x14ac:dyDescent="0.25">
      <c r="A80">
        <v>78</v>
      </c>
      <c r="B80" t="s">
        <v>397</v>
      </c>
      <c r="C80" t="s">
        <v>398</v>
      </c>
      <c r="D80" t="s">
        <v>399</v>
      </c>
      <c r="E80" t="s">
        <v>357</v>
      </c>
      <c r="F80" t="s">
        <v>357</v>
      </c>
      <c r="G80" t="s">
        <v>228</v>
      </c>
      <c r="H80">
        <v>-1</v>
      </c>
      <c r="I80" t="s">
        <v>400</v>
      </c>
      <c r="J80">
        <v>30111005050</v>
      </c>
      <c r="K80" t="s">
        <v>401</v>
      </c>
      <c r="L80">
        <v>650581.99230000004</v>
      </c>
      <c r="M80">
        <v>9571261.1841000002</v>
      </c>
    </row>
    <row r="81" spans="1:13" hidden="1" x14ac:dyDescent="0.25">
      <c r="A81">
        <v>79</v>
      </c>
      <c r="B81" t="s">
        <v>397</v>
      </c>
      <c r="C81" t="s">
        <v>398</v>
      </c>
      <c r="D81" t="s">
        <v>399</v>
      </c>
      <c r="E81" t="s">
        <v>366</v>
      </c>
      <c r="F81" t="s">
        <v>366</v>
      </c>
      <c r="G81" t="s">
        <v>228</v>
      </c>
      <c r="H81">
        <v>-1</v>
      </c>
      <c r="I81" t="s">
        <v>400</v>
      </c>
      <c r="J81">
        <v>30111015050</v>
      </c>
      <c r="K81" t="s">
        <v>401</v>
      </c>
      <c r="L81">
        <v>677432.13</v>
      </c>
      <c r="M81">
        <v>9524859.5700000003</v>
      </c>
    </row>
    <row r="82" spans="1:13" hidden="1" x14ac:dyDescent="0.25">
      <c r="A82">
        <v>80</v>
      </c>
      <c r="B82" t="s">
        <v>397</v>
      </c>
      <c r="C82" t="s">
        <v>398</v>
      </c>
      <c r="D82" t="s">
        <v>399</v>
      </c>
      <c r="E82" t="s">
        <v>283</v>
      </c>
      <c r="F82" t="s">
        <v>283</v>
      </c>
      <c r="G82" t="s">
        <v>228</v>
      </c>
      <c r="H82">
        <v>-1</v>
      </c>
      <c r="I82" t="s">
        <v>400</v>
      </c>
      <c r="J82">
        <v>30111016050</v>
      </c>
      <c r="K82" t="s">
        <v>401</v>
      </c>
      <c r="L82">
        <v>650432.96669999999</v>
      </c>
      <c r="M82">
        <v>9564937.1688000001</v>
      </c>
    </row>
    <row r="83" spans="1:13" hidden="1" x14ac:dyDescent="0.25">
      <c r="A83">
        <v>81</v>
      </c>
      <c r="B83" t="s">
        <v>397</v>
      </c>
      <c r="C83" t="s">
        <v>398</v>
      </c>
      <c r="D83" t="s">
        <v>399</v>
      </c>
      <c r="E83" t="s">
        <v>369</v>
      </c>
      <c r="F83" t="s">
        <v>369</v>
      </c>
      <c r="G83" t="s">
        <v>228</v>
      </c>
      <c r="H83">
        <v>-1</v>
      </c>
      <c r="I83" t="s">
        <v>400</v>
      </c>
      <c r="J83">
        <v>30319006050</v>
      </c>
      <c r="K83" t="s">
        <v>401</v>
      </c>
      <c r="L83">
        <v>767923.09</v>
      </c>
      <c r="M83">
        <v>9598837.3800000008</v>
      </c>
    </row>
    <row r="84" spans="1:13" hidden="1" x14ac:dyDescent="0.25">
      <c r="A84">
        <v>82</v>
      </c>
      <c r="B84" t="s">
        <v>397</v>
      </c>
      <c r="C84" t="s">
        <v>398</v>
      </c>
      <c r="D84" t="s">
        <v>399</v>
      </c>
      <c r="E84" t="s">
        <v>434</v>
      </c>
      <c r="F84" t="s">
        <v>165</v>
      </c>
      <c r="G84" t="s">
        <v>228</v>
      </c>
      <c r="H84">
        <v>-1</v>
      </c>
      <c r="I84" t="s">
        <v>400</v>
      </c>
      <c r="J84">
        <v>30101004050</v>
      </c>
      <c r="K84" t="s">
        <v>401</v>
      </c>
      <c r="L84">
        <v>714961.62150000001</v>
      </c>
      <c r="M84">
        <v>9631097.1669999994</v>
      </c>
    </row>
    <row r="85" spans="1:13" hidden="1" x14ac:dyDescent="0.25">
      <c r="A85">
        <v>83</v>
      </c>
      <c r="B85" t="s">
        <v>397</v>
      </c>
      <c r="C85" t="s">
        <v>398</v>
      </c>
      <c r="D85" t="s">
        <v>399</v>
      </c>
      <c r="E85" t="s">
        <v>326</v>
      </c>
      <c r="F85" t="s">
        <v>326</v>
      </c>
      <c r="G85" t="s">
        <v>435</v>
      </c>
      <c r="H85">
        <v>-1</v>
      </c>
      <c r="I85" t="s">
        <v>400</v>
      </c>
      <c r="J85">
        <v>30101008050</v>
      </c>
      <c r="K85" t="s">
        <v>401</v>
      </c>
      <c r="L85">
        <v>687228.34750000003</v>
      </c>
      <c r="M85">
        <v>9638000</v>
      </c>
    </row>
    <row r="86" spans="1:13" hidden="1" x14ac:dyDescent="0.25">
      <c r="A86">
        <v>84</v>
      </c>
      <c r="B86" t="s">
        <v>397</v>
      </c>
      <c r="C86" t="s">
        <v>398</v>
      </c>
      <c r="D86" t="s">
        <v>399</v>
      </c>
      <c r="E86" t="s">
        <v>436</v>
      </c>
      <c r="F86" t="s">
        <v>179</v>
      </c>
      <c r="G86" t="s">
        <v>228</v>
      </c>
      <c r="H86">
        <v>-1</v>
      </c>
      <c r="I86" t="s">
        <v>400</v>
      </c>
      <c r="J86">
        <v>30101015050</v>
      </c>
      <c r="K86" t="s">
        <v>401</v>
      </c>
      <c r="L86">
        <v>639427.49069999997</v>
      </c>
      <c r="M86">
        <v>9661508.8539000005</v>
      </c>
    </row>
    <row r="87" spans="1:13" hidden="1" x14ac:dyDescent="0.25">
      <c r="A87">
        <v>85</v>
      </c>
      <c r="B87" t="s">
        <v>397</v>
      </c>
      <c r="C87" t="s">
        <v>398</v>
      </c>
      <c r="D87" t="s">
        <v>399</v>
      </c>
      <c r="E87" t="s">
        <v>437</v>
      </c>
      <c r="F87" t="s">
        <v>324</v>
      </c>
      <c r="G87" t="s">
        <v>228</v>
      </c>
      <c r="H87">
        <v>-1</v>
      </c>
      <c r="I87" t="s">
        <v>400</v>
      </c>
      <c r="J87">
        <v>30101006050</v>
      </c>
      <c r="K87" t="s">
        <v>401</v>
      </c>
      <c r="L87">
        <v>670149.94999999995</v>
      </c>
      <c r="M87">
        <v>9644234.0199999996</v>
      </c>
    </row>
    <row r="88" spans="1:13" hidden="1" x14ac:dyDescent="0.25">
      <c r="A88">
        <v>86</v>
      </c>
      <c r="B88" t="s">
        <v>397</v>
      </c>
      <c r="C88" t="s">
        <v>398</v>
      </c>
      <c r="D88" t="s">
        <v>399</v>
      </c>
      <c r="E88" t="s">
        <v>438</v>
      </c>
      <c r="F88" t="s">
        <v>438</v>
      </c>
      <c r="G88" t="s">
        <v>1663</v>
      </c>
      <c r="H88">
        <v>-1</v>
      </c>
      <c r="I88" t="s">
        <v>400</v>
      </c>
      <c r="J88">
        <v>30319004050</v>
      </c>
      <c r="K88" t="s">
        <v>401</v>
      </c>
      <c r="L88">
        <v>730426.91</v>
      </c>
      <c r="M88">
        <v>9597872.9000000004</v>
      </c>
    </row>
    <row r="89" spans="1:13" hidden="1" x14ac:dyDescent="0.25">
      <c r="A89">
        <v>87</v>
      </c>
      <c r="B89" t="s">
        <v>397</v>
      </c>
      <c r="C89" t="s">
        <v>398</v>
      </c>
      <c r="D89" t="s">
        <v>399</v>
      </c>
      <c r="E89" t="s">
        <v>186</v>
      </c>
      <c r="F89" t="s">
        <v>186</v>
      </c>
      <c r="G89" t="s">
        <v>228</v>
      </c>
      <c r="H89">
        <v>-1</v>
      </c>
      <c r="I89" t="s">
        <v>400</v>
      </c>
      <c r="J89">
        <v>30111011050</v>
      </c>
      <c r="K89" t="s">
        <v>401</v>
      </c>
      <c r="L89">
        <v>695729.46</v>
      </c>
      <c r="M89">
        <v>9599361.4399999995</v>
      </c>
    </row>
    <row r="90" spans="1:13" hidden="1" x14ac:dyDescent="0.25">
      <c r="A90">
        <v>88</v>
      </c>
      <c r="B90" t="s">
        <v>397</v>
      </c>
      <c r="C90" t="s">
        <v>398</v>
      </c>
      <c r="D90" t="s">
        <v>399</v>
      </c>
      <c r="E90" t="s">
        <v>372</v>
      </c>
      <c r="F90" t="s">
        <v>372</v>
      </c>
      <c r="G90" t="s">
        <v>228</v>
      </c>
      <c r="H90">
        <v>-1</v>
      </c>
      <c r="I90" t="s">
        <v>400</v>
      </c>
      <c r="J90">
        <v>30319009050</v>
      </c>
      <c r="K90" t="s">
        <v>401</v>
      </c>
      <c r="L90">
        <v>758012.07</v>
      </c>
      <c r="M90">
        <v>9564841.1500000004</v>
      </c>
    </row>
    <row r="91" spans="1:13" hidden="1" x14ac:dyDescent="0.25">
      <c r="A91">
        <v>89</v>
      </c>
      <c r="B91" t="s">
        <v>397</v>
      </c>
      <c r="C91" t="s">
        <v>398</v>
      </c>
      <c r="D91" t="s">
        <v>399</v>
      </c>
      <c r="E91" t="s">
        <v>439</v>
      </c>
      <c r="F91" t="s">
        <v>439</v>
      </c>
      <c r="G91" t="s">
        <v>228</v>
      </c>
      <c r="H91">
        <v>-1</v>
      </c>
      <c r="I91" t="s">
        <v>400</v>
      </c>
      <c r="J91">
        <v>30319007050</v>
      </c>
      <c r="K91" t="s">
        <v>401</v>
      </c>
      <c r="L91">
        <v>746573.05379999999</v>
      </c>
      <c r="M91">
        <v>9569172.3094999995</v>
      </c>
    </row>
    <row r="92" spans="1:13" hidden="1" x14ac:dyDescent="0.25">
      <c r="A92">
        <v>90</v>
      </c>
      <c r="B92" t="s">
        <v>397</v>
      </c>
      <c r="C92" t="s">
        <v>398</v>
      </c>
      <c r="D92" t="s">
        <v>399</v>
      </c>
      <c r="E92" t="s">
        <v>338</v>
      </c>
      <c r="F92" t="s">
        <v>338</v>
      </c>
      <c r="G92" t="s">
        <v>228</v>
      </c>
      <c r="H92">
        <v>-1</v>
      </c>
      <c r="I92" t="s">
        <v>400</v>
      </c>
      <c r="J92">
        <v>30314012050</v>
      </c>
      <c r="K92" t="s">
        <v>401</v>
      </c>
      <c r="L92">
        <v>832801.91119999997</v>
      </c>
      <c r="M92">
        <v>9663117.7193999998</v>
      </c>
    </row>
    <row r="93" spans="1:13" hidden="1" x14ac:dyDescent="0.25">
      <c r="A93">
        <v>91</v>
      </c>
      <c r="B93" t="s">
        <v>397</v>
      </c>
      <c r="C93" t="s">
        <v>398</v>
      </c>
      <c r="D93" t="s">
        <v>399</v>
      </c>
      <c r="E93" t="s">
        <v>171</v>
      </c>
      <c r="F93" t="s">
        <v>171</v>
      </c>
      <c r="G93" t="s">
        <v>228</v>
      </c>
      <c r="H93">
        <v>-1</v>
      </c>
      <c r="I93" t="s">
        <v>400</v>
      </c>
      <c r="J93">
        <v>30314002050</v>
      </c>
      <c r="K93" t="s">
        <v>401</v>
      </c>
      <c r="L93">
        <v>768769.56</v>
      </c>
      <c r="M93">
        <v>9623536.3100000005</v>
      </c>
    </row>
    <row r="94" spans="1:13" hidden="1" x14ac:dyDescent="0.25">
      <c r="A94">
        <v>92</v>
      </c>
      <c r="B94" t="s">
        <v>397</v>
      </c>
      <c r="C94" t="s">
        <v>398</v>
      </c>
      <c r="D94" t="s">
        <v>399</v>
      </c>
      <c r="E94" t="s">
        <v>177</v>
      </c>
      <c r="F94" t="s">
        <v>177</v>
      </c>
      <c r="G94" t="s">
        <v>228</v>
      </c>
      <c r="H94">
        <v>-1</v>
      </c>
      <c r="I94" t="s">
        <v>400</v>
      </c>
      <c r="J94">
        <v>30101009050</v>
      </c>
      <c r="K94" t="s">
        <v>401</v>
      </c>
      <c r="L94">
        <v>745199.89</v>
      </c>
      <c r="M94">
        <v>9662581.8200000003</v>
      </c>
    </row>
    <row r="95" spans="1:13" hidden="1" x14ac:dyDescent="0.25">
      <c r="A95">
        <v>93</v>
      </c>
      <c r="B95" t="s">
        <v>397</v>
      </c>
      <c r="C95" t="s">
        <v>398</v>
      </c>
      <c r="D95" t="s">
        <v>399</v>
      </c>
      <c r="E95" t="s">
        <v>440</v>
      </c>
      <c r="F95" t="s">
        <v>440</v>
      </c>
      <c r="G95" t="s">
        <v>228</v>
      </c>
      <c r="H95">
        <v>-1</v>
      </c>
      <c r="I95" t="s">
        <v>400</v>
      </c>
      <c r="J95">
        <v>30101010050</v>
      </c>
      <c r="K95" t="s">
        <v>401</v>
      </c>
      <c r="L95">
        <v>705117.77</v>
      </c>
      <c r="M95">
        <v>9616276.9800000004</v>
      </c>
    </row>
    <row r="96" spans="1:13" hidden="1" x14ac:dyDescent="0.25">
      <c r="A96">
        <v>94</v>
      </c>
      <c r="B96" t="s">
        <v>397</v>
      </c>
      <c r="C96" t="s">
        <v>398</v>
      </c>
      <c r="D96" t="s">
        <v>399</v>
      </c>
      <c r="E96" t="s">
        <v>441</v>
      </c>
      <c r="F96" t="s">
        <v>359</v>
      </c>
      <c r="G96" t="s">
        <v>228</v>
      </c>
      <c r="H96">
        <v>-1</v>
      </c>
      <c r="I96" t="s">
        <v>400</v>
      </c>
      <c r="J96">
        <v>30111007050</v>
      </c>
      <c r="K96" t="s">
        <v>401</v>
      </c>
      <c r="L96">
        <v>673602.65</v>
      </c>
      <c r="M96">
        <v>9532286.2699999996</v>
      </c>
    </row>
    <row r="97" spans="1:13" hidden="1" x14ac:dyDescent="0.25">
      <c r="A97">
        <v>95</v>
      </c>
      <c r="B97" t="s">
        <v>397</v>
      </c>
      <c r="C97" t="s">
        <v>398</v>
      </c>
      <c r="D97" t="s">
        <v>399</v>
      </c>
      <c r="E97" t="s">
        <v>364</v>
      </c>
      <c r="F97" t="s">
        <v>364</v>
      </c>
      <c r="G97" t="s">
        <v>228</v>
      </c>
      <c r="H97">
        <v>-1</v>
      </c>
      <c r="I97" t="s">
        <v>400</v>
      </c>
      <c r="J97">
        <v>30111013050</v>
      </c>
      <c r="K97" t="s">
        <v>401</v>
      </c>
      <c r="L97">
        <v>583692.55099999998</v>
      </c>
      <c r="M97">
        <v>9515728.9997000005</v>
      </c>
    </row>
    <row r="98" spans="1:13" hidden="1" x14ac:dyDescent="0.25">
      <c r="A98">
        <v>96</v>
      </c>
      <c r="B98" t="s">
        <v>397</v>
      </c>
      <c r="C98" t="s">
        <v>398</v>
      </c>
      <c r="D98" t="s">
        <v>399</v>
      </c>
      <c r="E98" t="s">
        <v>305</v>
      </c>
      <c r="F98" t="s">
        <v>305</v>
      </c>
      <c r="G98" t="s">
        <v>442</v>
      </c>
      <c r="H98">
        <v>-1</v>
      </c>
      <c r="I98" t="s">
        <v>400</v>
      </c>
      <c r="J98">
        <v>30209023050</v>
      </c>
      <c r="K98" t="s">
        <v>401</v>
      </c>
      <c r="L98">
        <v>673637.69</v>
      </c>
      <c r="M98">
        <v>9755631.7100000009</v>
      </c>
    </row>
    <row r="99" spans="1:13" hidden="1" x14ac:dyDescent="0.25">
      <c r="A99">
        <v>97</v>
      </c>
      <c r="B99" t="s">
        <v>397</v>
      </c>
      <c r="C99" t="s">
        <v>398</v>
      </c>
      <c r="D99" t="s">
        <v>399</v>
      </c>
      <c r="E99" t="s">
        <v>13</v>
      </c>
      <c r="F99" t="s">
        <v>13</v>
      </c>
      <c r="G99" t="s">
        <v>201</v>
      </c>
      <c r="H99">
        <v>-1</v>
      </c>
      <c r="I99" t="s">
        <v>400</v>
      </c>
      <c r="J99">
        <v>30209007050</v>
      </c>
      <c r="K99" t="s">
        <v>401</v>
      </c>
      <c r="L99">
        <v>629150.87190000003</v>
      </c>
      <c r="M99">
        <v>9760392.2596000005</v>
      </c>
    </row>
    <row r="100" spans="1:13" hidden="1" x14ac:dyDescent="0.25">
      <c r="A100">
        <v>98</v>
      </c>
      <c r="B100" t="s">
        <v>397</v>
      </c>
      <c r="C100" t="s">
        <v>398</v>
      </c>
      <c r="D100" t="s">
        <v>399</v>
      </c>
      <c r="E100" t="s">
        <v>371</v>
      </c>
      <c r="F100" t="s">
        <v>371</v>
      </c>
      <c r="G100" t="s">
        <v>228</v>
      </c>
      <c r="H100">
        <v>-1</v>
      </c>
      <c r="I100" t="s">
        <v>400</v>
      </c>
      <c r="J100">
        <v>30319008050</v>
      </c>
      <c r="K100" t="s">
        <v>401</v>
      </c>
      <c r="L100">
        <v>707171.33</v>
      </c>
      <c r="M100">
        <v>9485638.6400000006</v>
      </c>
    </row>
    <row r="101" spans="1:13" hidden="1" x14ac:dyDescent="0.25">
      <c r="A101">
        <v>99</v>
      </c>
      <c r="B101" t="s">
        <v>397</v>
      </c>
      <c r="C101" t="s">
        <v>398</v>
      </c>
      <c r="D101" t="s">
        <v>399</v>
      </c>
      <c r="E101" t="s">
        <v>340</v>
      </c>
      <c r="F101" t="s">
        <v>340</v>
      </c>
      <c r="G101" t="s">
        <v>228</v>
      </c>
      <c r="H101">
        <v>-1</v>
      </c>
      <c r="I101" t="s">
        <v>400</v>
      </c>
      <c r="J101">
        <v>30314010050</v>
      </c>
      <c r="K101" t="s">
        <v>401</v>
      </c>
      <c r="L101">
        <v>811459.45</v>
      </c>
      <c r="M101">
        <v>9709662.8100000005</v>
      </c>
    </row>
    <row r="102" spans="1:13" hidden="1" x14ac:dyDescent="0.25">
      <c r="A102">
        <v>100</v>
      </c>
      <c r="B102" t="s">
        <v>397</v>
      </c>
      <c r="C102" t="s">
        <v>398</v>
      </c>
      <c r="D102" t="s">
        <v>399</v>
      </c>
      <c r="E102" t="s">
        <v>308</v>
      </c>
      <c r="F102" t="s">
        <v>308</v>
      </c>
      <c r="G102" t="s">
        <v>443</v>
      </c>
      <c r="H102">
        <v>-1</v>
      </c>
      <c r="I102" t="s">
        <v>400</v>
      </c>
      <c r="J102">
        <v>30209027050</v>
      </c>
      <c r="K102" t="s">
        <v>401</v>
      </c>
      <c r="L102">
        <v>706595.17</v>
      </c>
      <c r="M102">
        <v>9756555.9199999999</v>
      </c>
    </row>
    <row r="103" spans="1:13" hidden="1" x14ac:dyDescent="0.25">
      <c r="A103">
        <v>101</v>
      </c>
      <c r="B103" t="s">
        <v>397</v>
      </c>
      <c r="C103" t="s">
        <v>398</v>
      </c>
      <c r="D103" t="s">
        <v>399</v>
      </c>
      <c r="E103" t="s">
        <v>444</v>
      </c>
      <c r="F103" t="s">
        <v>259</v>
      </c>
      <c r="G103" t="s">
        <v>228</v>
      </c>
      <c r="H103">
        <v>-1</v>
      </c>
      <c r="I103" t="s">
        <v>400</v>
      </c>
      <c r="J103">
        <v>30106010050</v>
      </c>
      <c r="K103" t="s">
        <v>401</v>
      </c>
      <c r="L103">
        <v>707364.26</v>
      </c>
      <c r="M103">
        <v>9756160.0399999991</v>
      </c>
    </row>
    <row r="104" spans="1:13" hidden="1" x14ac:dyDescent="0.25">
      <c r="A104">
        <v>102</v>
      </c>
      <c r="B104" t="s">
        <v>397</v>
      </c>
      <c r="C104" t="s">
        <v>398</v>
      </c>
      <c r="D104" t="s">
        <v>399</v>
      </c>
      <c r="E104" t="s">
        <v>445</v>
      </c>
      <c r="F104" t="s">
        <v>445</v>
      </c>
      <c r="G104" t="s">
        <v>228</v>
      </c>
      <c r="H104">
        <v>-1</v>
      </c>
      <c r="I104" t="s">
        <v>400</v>
      </c>
      <c r="J104">
        <v>30207014050</v>
      </c>
      <c r="K104" t="s">
        <v>401</v>
      </c>
      <c r="L104">
        <v>604134.33510000003</v>
      </c>
      <c r="M104">
        <v>9582146.8841999993</v>
      </c>
    </row>
    <row r="105" spans="1:13" hidden="1" x14ac:dyDescent="0.25">
      <c r="A105">
        <v>103</v>
      </c>
      <c r="B105" t="s">
        <v>397</v>
      </c>
      <c r="C105" t="s">
        <v>398</v>
      </c>
      <c r="D105" t="s">
        <v>399</v>
      </c>
      <c r="E105" t="s">
        <v>365</v>
      </c>
      <c r="F105" t="s">
        <v>365</v>
      </c>
      <c r="G105" t="s">
        <v>228</v>
      </c>
      <c r="H105">
        <v>-1</v>
      </c>
      <c r="I105" t="s">
        <v>400</v>
      </c>
      <c r="J105">
        <v>30111014050</v>
      </c>
      <c r="K105" t="s">
        <v>401</v>
      </c>
      <c r="L105">
        <v>599089.2855</v>
      </c>
      <c r="M105">
        <v>9545000</v>
      </c>
    </row>
    <row r="106" spans="1:13" hidden="1" x14ac:dyDescent="0.25">
      <c r="A106">
        <v>104</v>
      </c>
      <c r="B106" t="s">
        <v>397</v>
      </c>
      <c r="C106" t="s">
        <v>398</v>
      </c>
      <c r="D106" t="s">
        <v>399</v>
      </c>
      <c r="E106" t="s">
        <v>283</v>
      </c>
      <c r="F106" t="s">
        <v>283</v>
      </c>
      <c r="G106" t="s">
        <v>228</v>
      </c>
      <c r="H106">
        <v>-1</v>
      </c>
      <c r="I106" t="s">
        <v>400</v>
      </c>
      <c r="J106">
        <v>30213018050</v>
      </c>
      <c r="K106" t="s">
        <v>401</v>
      </c>
      <c r="L106">
        <v>587681.54480000003</v>
      </c>
      <c r="M106">
        <v>9845310.1052999999</v>
      </c>
    </row>
    <row r="107" spans="1:13" hidden="1" x14ac:dyDescent="0.25">
      <c r="A107">
        <v>105</v>
      </c>
      <c r="B107" t="s">
        <v>397</v>
      </c>
      <c r="C107" t="s">
        <v>398</v>
      </c>
      <c r="D107" t="s">
        <v>399</v>
      </c>
      <c r="E107" t="s">
        <v>314</v>
      </c>
      <c r="F107" t="s">
        <v>314</v>
      </c>
      <c r="G107" t="s">
        <v>228</v>
      </c>
      <c r="H107">
        <v>-1</v>
      </c>
      <c r="I107" t="s">
        <v>400</v>
      </c>
      <c r="J107">
        <v>30212009050</v>
      </c>
      <c r="K107" t="s">
        <v>401</v>
      </c>
      <c r="L107">
        <v>638384.51</v>
      </c>
      <c r="M107">
        <v>9840979.0800000001</v>
      </c>
    </row>
    <row r="108" spans="1:13" hidden="1" x14ac:dyDescent="0.25">
      <c r="A108">
        <v>106</v>
      </c>
      <c r="B108" t="s">
        <v>397</v>
      </c>
      <c r="C108" t="s">
        <v>398</v>
      </c>
      <c r="D108" t="s">
        <v>399</v>
      </c>
      <c r="E108" t="s">
        <v>309</v>
      </c>
      <c r="F108" t="s">
        <v>309</v>
      </c>
      <c r="G108" t="s">
        <v>228</v>
      </c>
      <c r="H108">
        <v>-1</v>
      </c>
      <c r="I108" t="s">
        <v>400</v>
      </c>
      <c r="J108">
        <v>30209028050</v>
      </c>
      <c r="K108" t="s">
        <v>401</v>
      </c>
      <c r="L108">
        <v>595113.54280000005</v>
      </c>
      <c r="M108">
        <v>9791796.1413000003</v>
      </c>
    </row>
    <row r="109" spans="1:13" hidden="1" x14ac:dyDescent="0.25">
      <c r="A109">
        <v>107</v>
      </c>
      <c r="B109" t="s">
        <v>397</v>
      </c>
      <c r="C109" t="s">
        <v>398</v>
      </c>
      <c r="D109" t="s">
        <v>399</v>
      </c>
      <c r="E109" t="s">
        <v>446</v>
      </c>
      <c r="F109" t="s">
        <v>276</v>
      </c>
      <c r="G109" t="s">
        <v>228</v>
      </c>
      <c r="H109">
        <v>-1</v>
      </c>
      <c r="I109" t="s">
        <v>400</v>
      </c>
      <c r="J109">
        <v>30213010050</v>
      </c>
      <c r="K109" t="s">
        <v>401</v>
      </c>
      <c r="L109">
        <v>563679.84490000003</v>
      </c>
      <c r="M109">
        <v>9827911.6958000008</v>
      </c>
    </row>
    <row r="110" spans="1:13" hidden="1" x14ac:dyDescent="0.25">
      <c r="A110">
        <v>108</v>
      </c>
      <c r="B110" t="s">
        <v>397</v>
      </c>
      <c r="C110" t="s">
        <v>398</v>
      </c>
      <c r="D110" t="s">
        <v>399</v>
      </c>
      <c r="E110" t="s">
        <v>447</v>
      </c>
      <c r="F110" t="s">
        <v>284</v>
      </c>
      <c r="G110" t="s">
        <v>228</v>
      </c>
      <c r="H110">
        <v>-1</v>
      </c>
      <c r="I110" t="s">
        <v>400</v>
      </c>
      <c r="J110">
        <v>30213019050</v>
      </c>
      <c r="K110" t="s">
        <v>401</v>
      </c>
      <c r="L110">
        <v>521307.20620000002</v>
      </c>
      <c r="M110">
        <v>9827294.7957000006</v>
      </c>
    </row>
    <row r="111" spans="1:13" hidden="1" x14ac:dyDescent="0.25">
      <c r="A111">
        <v>109</v>
      </c>
      <c r="B111" t="s">
        <v>397</v>
      </c>
      <c r="C111" t="s">
        <v>398</v>
      </c>
      <c r="D111" t="s">
        <v>399</v>
      </c>
      <c r="E111" t="s">
        <v>301</v>
      </c>
      <c r="F111" t="s">
        <v>301</v>
      </c>
      <c r="G111" t="s">
        <v>228</v>
      </c>
      <c r="H111">
        <v>-1</v>
      </c>
      <c r="I111" t="s">
        <v>400</v>
      </c>
      <c r="J111">
        <v>30209014050</v>
      </c>
      <c r="K111" t="s">
        <v>401</v>
      </c>
      <c r="L111">
        <v>585063.35620000004</v>
      </c>
      <c r="M111">
        <v>9798812.4927999992</v>
      </c>
    </row>
    <row r="112" spans="1:13" hidden="1" x14ac:dyDescent="0.25">
      <c r="A112">
        <v>110</v>
      </c>
      <c r="B112" t="s">
        <v>397</v>
      </c>
      <c r="C112" t="s">
        <v>398</v>
      </c>
      <c r="D112" t="s">
        <v>399</v>
      </c>
      <c r="E112" t="s">
        <v>279</v>
      </c>
      <c r="F112" t="s">
        <v>279</v>
      </c>
      <c r="G112" t="s">
        <v>228</v>
      </c>
      <c r="H112">
        <v>-1</v>
      </c>
      <c r="I112" t="s">
        <v>400</v>
      </c>
      <c r="J112">
        <v>30213016050</v>
      </c>
      <c r="K112" t="s">
        <v>401</v>
      </c>
      <c r="L112">
        <v>564691.93689999997</v>
      </c>
      <c r="M112">
        <v>9858217.2051999997</v>
      </c>
    </row>
    <row r="113" spans="1:13" hidden="1" x14ac:dyDescent="0.25">
      <c r="A113">
        <v>111</v>
      </c>
      <c r="B113" t="s">
        <v>397</v>
      </c>
      <c r="C113" t="s">
        <v>398</v>
      </c>
      <c r="D113" t="s">
        <v>399</v>
      </c>
      <c r="E113" t="s">
        <v>448</v>
      </c>
      <c r="F113" t="s">
        <v>448</v>
      </c>
      <c r="G113" t="s">
        <v>228</v>
      </c>
      <c r="H113">
        <v>-1</v>
      </c>
      <c r="I113" t="s">
        <v>400</v>
      </c>
      <c r="J113">
        <v>30213013050</v>
      </c>
      <c r="K113" t="s">
        <v>401</v>
      </c>
      <c r="L113">
        <v>570138.13089999999</v>
      </c>
      <c r="M113">
        <v>9866265.1061000004</v>
      </c>
    </row>
    <row r="114" spans="1:13" hidden="1" x14ac:dyDescent="0.25">
      <c r="A114">
        <v>112</v>
      </c>
      <c r="B114" t="s">
        <v>397</v>
      </c>
      <c r="C114" t="s">
        <v>398</v>
      </c>
      <c r="D114" t="s">
        <v>399</v>
      </c>
      <c r="E114" t="s">
        <v>317</v>
      </c>
      <c r="F114" t="s">
        <v>317</v>
      </c>
      <c r="G114" t="s">
        <v>228</v>
      </c>
      <c r="H114">
        <v>-1</v>
      </c>
      <c r="I114" t="s">
        <v>400</v>
      </c>
      <c r="J114">
        <v>30212012050</v>
      </c>
      <c r="K114" t="s">
        <v>401</v>
      </c>
      <c r="L114">
        <v>666288.43999999994</v>
      </c>
      <c r="M114">
        <v>9868636.9700000007</v>
      </c>
    </row>
    <row r="115" spans="1:13" hidden="1" x14ac:dyDescent="0.25">
      <c r="A115">
        <v>113</v>
      </c>
      <c r="B115" t="s">
        <v>397</v>
      </c>
      <c r="C115" t="s">
        <v>398</v>
      </c>
      <c r="D115" t="s">
        <v>399</v>
      </c>
      <c r="E115" t="s">
        <v>292</v>
      </c>
      <c r="F115" t="s">
        <v>292</v>
      </c>
      <c r="G115" t="s">
        <v>449</v>
      </c>
      <c r="H115">
        <v>-1</v>
      </c>
      <c r="I115" t="s">
        <v>400</v>
      </c>
      <c r="J115">
        <v>30209002050</v>
      </c>
      <c r="K115" t="s">
        <v>401</v>
      </c>
      <c r="L115">
        <v>660816.98</v>
      </c>
      <c r="M115">
        <v>9790710.3100000005</v>
      </c>
    </row>
    <row r="116" spans="1:13" hidden="1" x14ac:dyDescent="0.25">
      <c r="A116">
        <v>114</v>
      </c>
      <c r="B116" t="s">
        <v>397</v>
      </c>
      <c r="C116" t="s">
        <v>398</v>
      </c>
      <c r="D116" t="s">
        <v>399</v>
      </c>
      <c r="E116" t="s">
        <v>311</v>
      </c>
      <c r="F116" t="s">
        <v>311</v>
      </c>
      <c r="G116" t="s">
        <v>228</v>
      </c>
      <c r="H116">
        <v>-1</v>
      </c>
      <c r="I116" t="s">
        <v>400</v>
      </c>
      <c r="J116">
        <v>30212002050</v>
      </c>
      <c r="K116" t="s">
        <v>401</v>
      </c>
      <c r="L116">
        <v>646943.93999999994</v>
      </c>
      <c r="M116">
        <v>9802672.8499999996</v>
      </c>
    </row>
    <row r="117" spans="1:13" hidden="1" x14ac:dyDescent="0.25">
      <c r="A117">
        <v>115</v>
      </c>
      <c r="B117" t="s">
        <v>397</v>
      </c>
      <c r="C117" t="s">
        <v>398</v>
      </c>
      <c r="D117" t="s">
        <v>399</v>
      </c>
      <c r="E117" t="s">
        <v>300</v>
      </c>
      <c r="F117" t="s">
        <v>300</v>
      </c>
      <c r="G117" t="s">
        <v>228</v>
      </c>
      <c r="H117">
        <v>-1</v>
      </c>
      <c r="I117" t="s">
        <v>400</v>
      </c>
      <c r="J117">
        <v>30209013050</v>
      </c>
      <c r="K117" t="s">
        <v>401</v>
      </c>
      <c r="L117">
        <v>613728.95589999994</v>
      </c>
      <c r="M117">
        <v>9819980.0866</v>
      </c>
    </row>
    <row r="118" spans="1:13" hidden="1" x14ac:dyDescent="0.25">
      <c r="A118">
        <v>116</v>
      </c>
      <c r="B118" t="s">
        <v>397</v>
      </c>
      <c r="C118" t="s">
        <v>398</v>
      </c>
      <c r="D118" t="s">
        <v>399</v>
      </c>
      <c r="E118" t="s">
        <v>295</v>
      </c>
      <c r="F118" t="s">
        <v>295</v>
      </c>
      <c r="G118" t="s">
        <v>228</v>
      </c>
      <c r="H118">
        <v>-1</v>
      </c>
      <c r="I118" t="s">
        <v>400</v>
      </c>
      <c r="J118">
        <v>30209005050</v>
      </c>
      <c r="K118" t="s">
        <v>401</v>
      </c>
      <c r="L118">
        <v>609688.929</v>
      </c>
      <c r="M118">
        <v>9828816.2749000005</v>
      </c>
    </row>
    <row r="119" spans="1:13" hidden="1" x14ac:dyDescent="0.25">
      <c r="A119">
        <v>117</v>
      </c>
      <c r="B119" t="s">
        <v>397</v>
      </c>
      <c r="C119" t="s">
        <v>398</v>
      </c>
      <c r="D119" t="s">
        <v>399</v>
      </c>
      <c r="E119" t="s">
        <v>294</v>
      </c>
      <c r="F119" t="s">
        <v>294</v>
      </c>
      <c r="G119" t="s">
        <v>228</v>
      </c>
      <c r="H119">
        <v>-1</v>
      </c>
      <c r="I119" t="s">
        <v>400</v>
      </c>
      <c r="J119">
        <v>30209004050</v>
      </c>
      <c r="K119" t="s">
        <v>401</v>
      </c>
      <c r="L119">
        <v>621860.20750000002</v>
      </c>
      <c r="M119">
        <v>9848547.2138999999</v>
      </c>
    </row>
    <row r="120" spans="1:13" hidden="1" x14ac:dyDescent="0.25">
      <c r="A120">
        <v>118</v>
      </c>
      <c r="B120" t="s">
        <v>397</v>
      </c>
      <c r="C120" t="s">
        <v>398</v>
      </c>
      <c r="D120" t="s">
        <v>399</v>
      </c>
      <c r="E120" t="s">
        <v>450</v>
      </c>
      <c r="F120" t="s">
        <v>302</v>
      </c>
      <c r="G120" t="s">
        <v>228</v>
      </c>
      <c r="H120">
        <v>-1</v>
      </c>
      <c r="I120" t="s">
        <v>400</v>
      </c>
      <c r="J120">
        <v>30209018050</v>
      </c>
      <c r="K120" t="s">
        <v>401</v>
      </c>
      <c r="L120">
        <v>612920.90269999998</v>
      </c>
      <c r="M120">
        <v>9810112.9924999997</v>
      </c>
    </row>
    <row r="121" spans="1:13" hidden="1" x14ac:dyDescent="0.25">
      <c r="A121">
        <v>119</v>
      </c>
      <c r="B121" t="s">
        <v>397</v>
      </c>
      <c r="C121" t="s">
        <v>398</v>
      </c>
      <c r="D121" t="s">
        <v>399</v>
      </c>
      <c r="E121" t="s">
        <v>122</v>
      </c>
      <c r="F121" t="s">
        <v>122</v>
      </c>
      <c r="G121" t="s">
        <v>228</v>
      </c>
      <c r="H121">
        <v>-1</v>
      </c>
      <c r="I121" t="s">
        <v>400</v>
      </c>
      <c r="J121">
        <v>30212008050</v>
      </c>
      <c r="K121" t="s">
        <v>401</v>
      </c>
      <c r="L121">
        <v>638840.29550000001</v>
      </c>
      <c r="M121">
        <v>9827585.7232000008</v>
      </c>
    </row>
    <row r="122" spans="1:13" hidden="1" x14ac:dyDescent="0.25">
      <c r="A122">
        <v>120</v>
      </c>
      <c r="B122" t="s">
        <v>397</v>
      </c>
      <c r="C122" t="s">
        <v>398</v>
      </c>
      <c r="D122" t="s">
        <v>399</v>
      </c>
      <c r="E122" t="s">
        <v>451</v>
      </c>
      <c r="F122" t="s">
        <v>451</v>
      </c>
      <c r="G122" t="s">
        <v>228</v>
      </c>
      <c r="H122">
        <v>-1</v>
      </c>
      <c r="I122" t="s">
        <v>400</v>
      </c>
      <c r="J122">
        <v>3</v>
      </c>
      <c r="K122" t="s">
        <v>452</v>
      </c>
      <c r="L122">
        <v>653074.68000000005</v>
      </c>
      <c r="M122">
        <v>9684922.5099999998</v>
      </c>
    </row>
    <row r="123" spans="1:13" hidden="1" x14ac:dyDescent="0.25">
      <c r="A123">
        <v>121</v>
      </c>
      <c r="B123" t="s">
        <v>397</v>
      </c>
      <c r="C123" t="s">
        <v>398</v>
      </c>
      <c r="D123" t="s">
        <v>399</v>
      </c>
      <c r="E123" t="s">
        <v>453</v>
      </c>
      <c r="F123" t="s">
        <v>453</v>
      </c>
      <c r="G123" t="s">
        <v>228</v>
      </c>
      <c r="H123">
        <v>-1</v>
      </c>
      <c r="I123" t="s">
        <v>400</v>
      </c>
      <c r="J123">
        <v>3</v>
      </c>
      <c r="K123" t="s">
        <v>452</v>
      </c>
      <c r="L123">
        <v>676040.64</v>
      </c>
      <c r="M123">
        <v>9723006.7100000009</v>
      </c>
    </row>
    <row r="124" spans="1:13" hidden="1" x14ac:dyDescent="0.25">
      <c r="A124">
        <v>122</v>
      </c>
      <c r="B124" t="s">
        <v>397</v>
      </c>
      <c r="C124" t="s">
        <v>398</v>
      </c>
      <c r="D124" t="s">
        <v>399</v>
      </c>
      <c r="E124" t="s">
        <v>316</v>
      </c>
      <c r="F124" t="s">
        <v>316</v>
      </c>
      <c r="G124" t="s">
        <v>228</v>
      </c>
      <c r="H124">
        <v>-1</v>
      </c>
      <c r="I124" t="s">
        <v>400</v>
      </c>
      <c r="J124">
        <v>30212011050</v>
      </c>
      <c r="K124" t="s">
        <v>401</v>
      </c>
      <c r="L124">
        <v>682632.61</v>
      </c>
      <c r="M124">
        <v>9894790.1199999992</v>
      </c>
    </row>
    <row r="125" spans="1:13" hidden="1" x14ac:dyDescent="0.25">
      <c r="A125">
        <v>123</v>
      </c>
      <c r="B125" t="s">
        <v>397</v>
      </c>
      <c r="C125" t="s">
        <v>398</v>
      </c>
      <c r="D125" t="s">
        <v>399</v>
      </c>
      <c r="E125" t="s">
        <v>454</v>
      </c>
      <c r="F125" t="s">
        <v>252</v>
      </c>
      <c r="G125" t="s">
        <v>228</v>
      </c>
      <c r="H125">
        <v>-1</v>
      </c>
      <c r="I125" t="s">
        <v>400</v>
      </c>
      <c r="J125">
        <v>30105002050</v>
      </c>
      <c r="K125" t="s">
        <v>401</v>
      </c>
      <c r="L125">
        <v>697702.38</v>
      </c>
      <c r="M125">
        <v>9895922.1999999993</v>
      </c>
    </row>
    <row r="126" spans="1:13" hidden="1" x14ac:dyDescent="0.25">
      <c r="A126">
        <v>124</v>
      </c>
      <c r="B126" t="s">
        <v>397</v>
      </c>
      <c r="C126" t="s">
        <v>398</v>
      </c>
      <c r="D126" t="s">
        <v>399</v>
      </c>
      <c r="E126" t="s">
        <v>455</v>
      </c>
      <c r="F126" t="s">
        <v>1653</v>
      </c>
      <c r="G126" t="s">
        <v>228</v>
      </c>
      <c r="H126">
        <v>-1</v>
      </c>
      <c r="I126" t="s">
        <v>400</v>
      </c>
      <c r="J126">
        <v>30105003050</v>
      </c>
      <c r="K126" t="s">
        <v>401</v>
      </c>
      <c r="L126">
        <v>713393.21</v>
      </c>
      <c r="M126">
        <v>9874406.2799999993</v>
      </c>
    </row>
    <row r="127" spans="1:13" hidden="1" x14ac:dyDescent="0.25">
      <c r="A127">
        <v>125</v>
      </c>
      <c r="B127" t="s">
        <v>397</v>
      </c>
      <c r="C127" t="s">
        <v>398</v>
      </c>
      <c r="D127" t="s">
        <v>399</v>
      </c>
      <c r="E127" t="s">
        <v>318</v>
      </c>
      <c r="F127" t="s">
        <v>318</v>
      </c>
      <c r="G127" t="s">
        <v>228</v>
      </c>
      <c r="H127">
        <v>-1</v>
      </c>
      <c r="I127" t="s">
        <v>400</v>
      </c>
      <c r="J127">
        <v>30212013050</v>
      </c>
      <c r="K127" t="s">
        <v>401</v>
      </c>
      <c r="L127">
        <v>687882.07</v>
      </c>
      <c r="M127">
        <v>9866625.9299999997</v>
      </c>
    </row>
    <row r="128" spans="1:13" hidden="1" x14ac:dyDescent="0.25">
      <c r="A128">
        <v>126</v>
      </c>
      <c r="B128" t="s">
        <v>397</v>
      </c>
      <c r="C128" t="s">
        <v>398</v>
      </c>
      <c r="D128" t="s">
        <v>399</v>
      </c>
      <c r="E128" t="s">
        <v>456</v>
      </c>
      <c r="F128" t="s">
        <v>456</v>
      </c>
      <c r="G128" t="s">
        <v>228</v>
      </c>
      <c r="H128">
        <v>-1</v>
      </c>
      <c r="I128" t="s">
        <v>400</v>
      </c>
      <c r="J128">
        <v>30212010050</v>
      </c>
      <c r="K128" t="s">
        <v>401</v>
      </c>
      <c r="L128">
        <v>667952.94990000001</v>
      </c>
      <c r="M128">
        <v>9900399.7181000002</v>
      </c>
    </row>
    <row r="129" spans="1:13" hidden="1" x14ac:dyDescent="0.25">
      <c r="A129">
        <v>127</v>
      </c>
      <c r="B129" t="s">
        <v>397</v>
      </c>
      <c r="C129" t="s">
        <v>398</v>
      </c>
      <c r="D129" t="s">
        <v>399</v>
      </c>
      <c r="E129" t="s">
        <v>137</v>
      </c>
      <c r="F129" t="s">
        <v>137</v>
      </c>
      <c r="G129" t="s">
        <v>228</v>
      </c>
      <c r="H129">
        <v>-1</v>
      </c>
      <c r="I129" t="s">
        <v>400</v>
      </c>
      <c r="J129">
        <v>30212005050</v>
      </c>
      <c r="K129" t="s">
        <v>401</v>
      </c>
      <c r="L129">
        <v>670512.44999999995</v>
      </c>
      <c r="M129">
        <v>9886135.9000000004</v>
      </c>
    </row>
    <row r="130" spans="1:13" hidden="1" x14ac:dyDescent="0.25">
      <c r="A130">
        <v>128</v>
      </c>
      <c r="B130" t="s">
        <v>397</v>
      </c>
      <c r="C130" t="s">
        <v>398</v>
      </c>
      <c r="D130" t="s">
        <v>399</v>
      </c>
      <c r="E130" t="s">
        <v>262</v>
      </c>
      <c r="F130" t="s">
        <v>262</v>
      </c>
      <c r="G130" t="s">
        <v>228</v>
      </c>
      <c r="H130">
        <v>-1</v>
      </c>
      <c r="I130" t="s">
        <v>400</v>
      </c>
      <c r="J130">
        <v>30118003050</v>
      </c>
      <c r="K130" t="s">
        <v>401</v>
      </c>
      <c r="L130">
        <v>765206.27</v>
      </c>
      <c r="M130">
        <v>9850015.4499999993</v>
      </c>
    </row>
    <row r="131" spans="1:13" hidden="1" x14ac:dyDescent="0.25">
      <c r="A131">
        <v>129</v>
      </c>
      <c r="B131" t="s">
        <v>397</v>
      </c>
      <c r="C131" t="s">
        <v>398</v>
      </c>
      <c r="D131" t="s">
        <v>399</v>
      </c>
      <c r="E131" t="s">
        <v>265</v>
      </c>
      <c r="F131" t="s">
        <v>265</v>
      </c>
      <c r="G131" t="s">
        <v>228</v>
      </c>
      <c r="H131">
        <v>-1</v>
      </c>
      <c r="I131" t="s">
        <v>400</v>
      </c>
      <c r="J131">
        <v>30118006050</v>
      </c>
      <c r="K131" t="s">
        <v>401</v>
      </c>
      <c r="L131">
        <v>766319.01</v>
      </c>
      <c r="M131">
        <v>9847102.9800000004</v>
      </c>
    </row>
    <row r="132" spans="1:13" hidden="1" x14ac:dyDescent="0.25">
      <c r="A132">
        <v>130</v>
      </c>
      <c r="B132" t="s">
        <v>397</v>
      </c>
      <c r="C132" t="s">
        <v>398</v>
      </c>
      <c r="D132" t="s">
        <v>399</v>
      </c>
      <c r="E132" t="s">
        <v>263</v>
      </c>
      <c r="F132" t="s">
        <v>263</v>
      </c>
      <c r="G132" t="s">
        <v>228</v>
      </c>
      <c r="H132">
        <v>-1</v>
      </c>
      <c r="I132" t="s">
        <v>400</v>
      </c>
      <c r="J132">
        <v>30118004050</v>
      </c>
      <c r="K132" t="s">
        <v>401</v>
      </c>
      <c r="L132">
        <v>760228.07</v>
      </c>
      <c r="M132">
        <v>9843086.3900000006</v>
      </c>
    </row>
    <row r="133" spans="1:13" hidden="1" x14ac:dyDescent="0.25">
      <c r="A133">
        <v>131</v>
      </c>
      <c r="B133" t="s">
        <v>397</v>
      </c>
      <c r="C133" t="s">
        <v>398</v>
      </c>
      <c r="D133" t="s">
        <v>399</v>
      </c>
      <c r="E133" t="s">
        <v>377</v>
      </c>
      <c r="F133" t="s">
        <v>377</v>
      </c>
      <c r="G133" t="s">
        <v>228</v>
      </c>
      <c r="H133">
        <v>-1</v>
      </c>
      <c r="I133" t="s">
        <v>400</v>
      </c>
      <c r="J133">
        <v>30118002050</v>
      </c>
      <c r="K133" t="s">
        <v>401</v>
      </c>
      <c r="L133">
        <v>786996.63</v>
      </c>
      <c r="M133">
        <v>9845348.2100000009</v>
      </c>
    </row>
    <row r="134" spans="1:13" hidden="1" x14ac:dyDescent="0.25">
      <c r="A134">
        <v>132</v>
      </c>
      <c r="B134" t="s">
        <v>397</v>
      </c>
      <c r="C134" t="s">
        <v>398</v>
      </c>
      <c r="D134" t="s">
        <v>399</v>
      </c>
      <c r="E134" t="s">
        <v>258</v>
      </c>
      <c r="F134" t="s">
        <v>258</v>
      </c>
      <c r="G134" t="s">
        <v>228</v>
      </c>
      <c r="H134">
        <v>-1</v>
      </c>
      <c r="I134" t="s">
        <v>400</v>
      </c>
      <c r="J134">
        <v>30106009050</v>
      </c>
      <c r="K134" t="s">
        <v>401</v>
      </c>
      <c r="L134">
        <v>774694.95</v>
      </c>
      <c r="M134">
        <v>9826533.0099999998</v>
      </c>
    </row>
    <row r="135" spans="1:13" hidden="1" x14ac:dyDescent="0.25">
      <c r="A135">
        <v>133</v>
      </c>
      <c r="B135" t="s">
        <v>397</v>
      </c>
      <c r="C135" t="s">
        <v>398</v>
      </c>
      <c r="D135" t="s">
        <v>399</v>
      </c>
      <c r="E135" t="s">
        <v>257</v>
      </c>
      <c r="F135" t="s">
        <v>257</v>
      </c>
      <c r="G135" t="s">
        <v>228</v>
      </c>
      <c r="H135">
        <v>-1</v>
      </c>
      <c r="I135" t="s">
        <v>400</v>
      </c>
      <c r="J135">
        <v>30106007050</v>
      </c>
      <c r="K135" t="s">
        <v>401</v>
      </c>
      <c r="L135">
        <v>762227.61</v>
      </c>
      <c r="M135">
        <v>9822417</v>
      </c>
    </row>
    <row r="136" spans="1:13" hidden="1" x14ac:dyDescent="0.25">
      <c r="A136">
        <v>134</v>
      </c>
      <c r="B136" t="s">
        <v>397</v>
      </c>
      <c r="C136" t="s">
        <v>398</v>
      </c>
      <c r="D136" t="s">
        <v>399</v>
      </c>
      <c r="E136" t="s">
        <v>457</v>
      </c>
      <c r="F136" t="s">
        <v>289</v>
      </c>
      <c r="G136" t="s">
        <v>228</v>
      </c>
      <c r="H136">
        <v>-1</v>
      </c>
      <c r="I136" t="s">
        <v>400</v>
      </c>
      <c r="J136">
        <v>30102003050</v>
      </c>
      <c r="K136" t="s">
        <v>401</v>
      </c>
      <c r="L136">
        <v>719566.37</v>
      </c>
      <c r="M136">
        <v>9813723.4199999999</v>
      </c>
    </row>
    <row r="137" spans="1:13" hidden="1" x14ac:dyDescent="0.25">
      <c r="A137">
        <v>135</v>
      </c>
      <c r="B137" t="s">
        <v>397</v>
      </c>
      <c r="C137" t="s">
        <v>398</v>
      </c>
      <c r="D137" t="s">
        <v>399</v>
      </c>
      <c r="E137" t="s">
        <v>458</v>
      </c>
      <c r="F137" t="s">
        <v>203</v>
      </c>
      <c r="G137" t="s">
        <v>228</v>
      </c>
      <c r="H137">
        <v>-1</v>
      </c>
      <c r="I137" t="s">
        <v>400</v>
      </c>
      <c r="J137">
        <v>30209016050</v>
      </c>
      <c r="K137" t="s">
        <v>401</v>
      </c>
      <c r="L137">
        <v>641638.75</v>
      </c>
      <c r="M137">
        <v>9783176.1699999999</v>
      </c>
    </row>
    <row r="138" spans="1:13" hidden="1" x14ac:dyDescent="0.25">
      <c r="A138">
        <v>136</v>
      </c>
      <c r="B138" t="s">
        <v>397</v>
      </c>
      <c r="C138" t="s">
        <v>398</v>
      </c>
      <c r="D138" t="s">
        <v>399</v>
      </c>
      <c r="E138" t="s">
        <v>459</v>
      </c>
      <c r="F138" t="s">
        <v>459</v>
      </c>
      <c r="G138" t="s">
        <v>228</v>
      </c>
      <c r="H138">
        <v>-1</v>
      </c>
      <c r="I138" t="s">
        <v>400</v>
      </c>
      <c r="J138">
        <v>3</v>
      </c>
      <c r="K138" t="s">
        <v>452</v>
      </c>
      <c r="L138">
        <v>652243.66</v>
      </c>
      <c r="M138">
        <v>9671921.3200000003</v>
      </c>
    </row>
    <row r="139" spans="1:13" hidden="1" x14ac:dyDescent="0.25">
      <c r="A139">
        <v>137</v>
      </c>
      <c r="B139" t="s">
        <v>397</v>
      </c>
      <c r="C139" t="s">
        <v>398</v>
      </c>
      <c r="D139" t="s">
        <v>399</v>
      </c>
      <c r="E139" t="s">
        <v>460</v>
      </c>
      <c r="F139" t="s">
        <v>460</v>
      </c>
      <c r="G139" t="s">
        <v>228</v>
      </c>
      <c r="H139">
        <v>-1</v>
      </c>
      <c r="I139" t="s">
        <v>400</v>
      </c>
      <c r="J139">
        <v>3</v>
      </c>
      <c r="K139" t="s">
        <v>452</v>
      </c>
      <c r="L139">
        <v>656022.19999999995</v>
      </c>
      <c r="M139">
        <v>9678538.8200000003</v>
      </c>
    </row>
    <row r="140" spans="1:13" hidden="1" x14ac:dyDescent="0.25">
      <c r="A140">
        <v>138</v>
      </c>
      <c r="B140" t="s">
        <v>397</v>
      </c>
      <c r="C140" t="s">
        <v>398</v>
      </c>
      <c r="D140" t="s">
        <v>399</v>
      </c>
      <c r="E140" t="s">
        <v>461</v>
      </c>
      <c r="F140" t="s">
        <v>461</v>
      </c>
      <c r="G140" t="s">
        <v>228</v>
      </c>
      <c r="H140">
        <v>-1</v>
      </c>
      <c r="I140" t="s">
        <v>400</v>
      </c>
      <c r="J140">
        <v>3</v>
      </c>
      <c r="K140" t="s">
        <v>452</v>
      </c>
      <c r="L140">
        <v>689650.14</v>
      </c>
      <c r="M140">
        <v>9735304.9800000004</v>
      </c>
    </row>
    <row r="141" spans="1:13" hidden="1" x14ac:dyDescent="0.25">
      <c r="A141">
        <v>139</v>
      </c>
      <c r="B141" t="s">
        <v>397</v>
      </c>
      <c r="C141" t="s">
        <v>398</v>
      </c>
      <c r="D141" t="s">
        <v>399</v>
      </c>
      <c r="E141" t="s">
        <v>462</v>
      </c>
      <c r="F141" t="s">
        <v>462</v>
      </c>
      <c r="G141" t="s">
        <v>228</v>
      </c>
      <c r="H141">
        <v>-1</v>
      </c>
      <c r="I141" t="s">
        <v>400</v>
      </c>
      <c r="J141">
        <v>3</v>
      </c>
      <c r="K141" t="s">
        <v>452</v>
      </c>
      <c r="L141">
        <v>667855.54090000002</v>
      </c>
      <c r="M141">
        <v>9692731.3505000006</v>
      </c>
    </row>
    <row r="142" spans="1:13" hidden="1" x14ac:dyDescent="0.25">
      <c r="A142">
        <v>140</v>
      </c>
      <c r="B142" t="s">
        <v>397</v>
      </c>
      <c r="C142" t="s">
        <v>398</v>
      </c>
      <c r="D142" t="s">
        <v>399</v>
      </c>
      <c r="E142" t="s">
        <v>463</v>
      </c>
      <c r="F142" t="s">
        <v>463</v>
      </c>
      <c r="G142" t="s">
        <v>228</v>
      </c>
      <c r="H142">
        <v>-1</v>
      </c>
      <c r="I142" t="s">
        <v>400</v>
      </c>
      <c r="J142">
        <v>3</v>
      </c>
      <c r="K142" t="s">
        <v>452</v>
      </c>
      <c r="L142">
        <v>673592.94</v>
      </c>
      <c r="M142">
        <v>9699178.2400000002</v>
      </c>
    </row>
    <row r="143" spans="1:13" hidden="1" x14ac:dyDescent="0.25">
      <c r="A143">
        <v>141</v>
      </c>
      <c r="B143" t="s">
        <v>397</v>
      </c>
      <c r="C143" t="s">
        <v>398</v>
      </c>
      <c r="D143" t="s">
        <v>399</v>
      </c>
      <c r="E143" t="s">
        <v>464</v>
      </c>
      <c r="F143" t="s">
        <v>464</v>
      </c>
      <c r="G143" t="s">
        <v>228</v>
      </c>
      <c r="H143">
        <v>-1</v>
      </c>
      <c r="I143" t="s">
        <v>400</v>
      </c>
      <c r="J143">
        <v>3</v>
      </c>
      <c r="K143" t="s">
        <v>452</v>
      </c>
      <c r="L143">
        <v>676256.3</v>
      </c>
      <c r="M143">
        <v>9702433.8000000007</v>
      </c>
    </row>
    <row r="144" spans="1:13" hidden="1" x14ac:dyDescent="0.25">
      <c r="A144">
        <v>142</v>
      </c>
      <c r="B144" t="s">
        <v>397</v>
      </c>
      <c r="C144" t="s">
        <v>398</v>
      </c>
      <c r="D144" t="s">
        <v>399</v>
      </c>
      <c r="E144" t="s">
        <v>256</v>
      </c>
      <c r="F144" t="s">
        <v>256</v>
      </c>
      <c r="G144" t="s">
        <v>228</v>
      </c>
      <c r="H144">
        <v>-1</v>
      </c>
      <c r="I144" t="s">
        <v>400</v>
      </c>
      <c r="J144">
        <v>30106006050</v>
      </c>
      <c r="K144" t="s">
        <v>401</v>
      </c>
      <c r="L144">
        <v>754961.61</v>
      </c>
      <c r="M144">
        <v>9786114.7400000002</v>
      </c>
    </row>
    <row r="145" spans="1:13" hidden="1" x14ac:dyDescent="0.25">
      <c r="A145">
        <v>143</v>
      </c>
      <c r="B145" t="s">
        <v>397</v>
      </c>
      <c r="C145" t="s">
        <v>398</v>
      </c>
      <c r="D145" t="s">
        <v>399</v>
      </c>
      <c r="E145" t="s">
        <v>267</v>
      </c>
      <c r="F145" t="s">
        <v>267</v>
      </c>
      <c r="G145" t="s">
        <v>228</v>
      </c>
      <c r="H145">
        <v>-1</v>
      </c>
      <c r="I145" t="s">
        <v>400</v>
      </c>
      <c r="J145">
        <v>30118009050</v>
      </c>
      <c r="K145" t="s">
        <v>401</v>
      </c>
      <c r="L145">
        <v>759263.33</v>
      </c>
      <c r="M145">
        <v>9850769.2599999998</v>
      </c>
    </row>
    <row r="146" spans="1:13" hidden="1" x14ac:dyDescent="0.25">
      <c r="A146">
        <v>144</v>
      </c>
      <c r="B146" t="s">
        <v>397</v>
      </c>
      <c r="C146" t="s">
        <v>398</v>
      </c>
      <c r="D146" t="s">
        <v>399</v>
      </c>
      <c r="E146" t="s">
        <v>148</v>
      </c>
      <c r="F146" t="s">
        <v>148</v>
      </c>
      <c r="G146" t="s">
        <v>281</v>
      </c>
      <c r="H146">
        <v>-1</v>
      </c>
      <c r="I146" t="s">
        <v>400</v>
      </c>
      <c r="J146">
        <v>30314007050</v>
      </c>
      <c r="K146" t="s">
        <v>401</v>
      </c>
      <c r="L146">
        <v>834744.77720000001</v>
      </c>
      <c r="M146">
        <v>9784725.9231000002</v>
      </c>
    </row>
    <row r="147" spans="1:13" hidden="1" x14ac:dyDescent="0.25">
      <c r="A147">
        <v>145</v>
      </c>
      <c r="B147" t="s">
        <v>397</v>
      </c>
      <c r="C147" t="s">
        <v>398</v>
      </c>
      <c r="D147" t="s">
        <v>399</v>
      </c>
      <c r="E147" t="s">
        <v>290</v>
      </c>
      <c r="F147" t="s">
        <v>290</v>
      </c>
      <c r="G147" t="s">
        <v>228</v>
      </c>
      <c r="H147">
        <v>-1</v>
      </c>
      <c r="I147" t="s">
        <v>400</v>
      </c>
      <c r="J147">
        <v>30102006050</v>
      </c>
      <c r="K147" t="s">
        <v>401</v>
      </c>
      <c r="L147">
        <v>693902.40449999995</v>
      </c>
      <c r="M147">
        <v>9819585.2731999997</v>
      </c>
    </row>
    <row r="148" spans="1:13" hidden="1" x14ac:dyDescent="0.25">
      <c r="A148">
        <v>146</v>
      </c>
      <c r="B148" t="s">
        <v>397</v>
      </c>
      <c r="C148" t="s">
        <v>398</v>
      </c>
      <c r="D148" t="s">
        <v>399</v>
      </c>
      <c r="E148" t="s">
        <v>378</v>
      </c>
      <c r="F148" t="s">
        <v>378</v>
      </c>
      <c r="G148" t="s">
        <v>228</v>
      </c>
      <c r="H148">
        <v>-1</v>
      </c>
      <c r="I148" t="s">
        <v>400</v>
      </c>
      <c r="J148">
        <v>30315009050</v>
      </c>
      <c r="K148" t="s">
        <v>401</v>
      </c>
      <c r="L148">
        <v>849854.43389999995</v>
      </c>
      <c r="M148">
        <v>9870870.2780000009</v>
      </c>
    </row>
    <row r="149" spans="1:13" hidden="1" x14ac:dyDescent="0.25">
      <c r="A149">
        <v>147</v>
      </c>
      <c r="B149" t="s">
        <v>397</v>
      </c>
      <c r="C149" t="s">
        <v>398</v>
      </c>
      <c r="D149" t="s">
        <v>399</v>
      </c>
      <c r="E149" t="s">
        <v>77</v>
      </c>
      <c r="F149" t="s">
        <v>77</v>
      </c>
      <c r="G149" t="s">
        <v>228</v>
      </c>
      <c r="H149">
        <v>-1</v>
      </c>
      <c r="I149" t="s">
        <v>400</v>
      </c>
      <c r="J149">
        <v>30316004050</v>
      </c>
      <c r="K149" t="s">
        <v>401</v>
      </c>
      <c r="L149">
        <v>868570.30610000005</v>
      </c>
      <c r="M149">
        <v>9863531.5504000001</v>
      </c>
    </row>
    <row r="150" spans="1:13" hidden="1" x14ac:dyDescent="0.25">
      <c r="A150">
        <v>148</v>
      </c>
      <c r="B150" t="s">
        <v>397</v>
      </c>
      <c r="C150" t="s">
        <v>398</v>
      </c>
      <c r="D150" t="s">
        <v>399</v>
      </c>
      <c r="E150" t="s">
        <v>382</v>
      </c>
      <c r="F150" t="s">
        <v>382</v>
      </c>
      <c r="G150" t="s">
        <v>228</v>
      </c>
      <c r="H150">
        <v>-1</v>
      </c>
      <c r="I150" t="s">
        <v>400</v>
      </c>
      <c r="J150">
        <v>30314011050</v>
      </c>
      <c r="K150" t="s">
        <v>401</v>
      </c>
      <c r="L150">
        <v>830867.15</v>
      </c>
      <c r="M150">
        <v>9786637.1999999993</v>
      </c>
    </row>
    <row r="151" spans="1:13" hidden="1" x14ac:dyDescent="0.25">
      <c r="A151">
        <v>149</v>
      </c>
      <c r="B151" t="s">
        <v>397</v>
      </c>
      <c r="C151" t="s">
        <v>398</v>
      </c>
      <c r="D151" t="s">
        <v>399</v>
      </c>
      <c r="E151" t="s">
        <v>270</v>
      </c>
      <c r="F151" t="s">
        <v>270</v>
      </c>
      <c r="G151" t="s">
        <v>228</v>
      </c>
      <c r="H151">
        <v>-1</v>
      </c>
      <c r="I151" t="s">
        <v>400</v>
      </c>
      <c r="J151">
        <v>30213003050</v>
      </c>
      <c r="K151" t="s">
        <v>401</v>
      </c>
      <c r="L151">
        <v>601203.36959999998</v>
      </c>
      <c r="M151">
        <v>9922322.9575999994</v>
      </c>
    </row>
    <row r="152" spans="1:13" hidden="1" x14ac:dyDescent="0.25">
      <c r="A152">
        <v>150</v>
      </c>
      <c r="B152" t="s">
        <v>397</v>
      </c>
      <c r="C152" t="s">
        <v>398</v>
      </c>
      <c r="D152" t="s">
        <v>399</v>
      </c>
      <c r="E152" t="s">
        <v>465</v>
      </c>
      <c r="F152" t="s">
        <v>465</v>
      </c>
      <c r="G152" t="s">
        <v>228</v>
      </c>
      <c r="H152">
        <v>-1</v>
      </c>
      <c r="I152" t="s">
        <v>400</v>
      </c>
      <c r="J152">
        <v>3</v>
      </c>
      <c r="K152" t="s">
        <v>452</v>
      </c>
      <c r="L152">
        <v>667509.54</v>
      </c>
      <c r="M152">
        <v>9709818.9900000002</v>
      </c>
    </row>
    <row r="153" spans="1:13" hidden="1" x14ac:dyDescent="0.25">
      <c r="A153">
        <v>151</v>
      </c>
      <c r="B153" t="s">
        <v>397</v>
      </c>
      <c r="C153" t="s">
        <v>398</v>
      </c>
      <c r="D153" t="s">
        <v>399</v>
      </c>
      <c r="E153" t="s">
        <v>466</v>
      </c>
      <c r="F153" t="s">
        <v>466</v>
      </c>
      <c r="G153" t="s">
        <v>228</v>
      </c>
      <c r="H153">
        <v>-1</v>
      </c>
      <c r="I153" t="s">
        <v>400</v>
      </c>
      <c r="J153">
        <v>3</v>
      </c>
      <c r="K153" t="s">
        <v>452</v>
      </c>
      <c r="L153">
        <v>695336.41</v>
      </c>
      <c r="M153">
        <v>9738183.8200000003</v>
      </c>
    </row>
    <row r="154" spans="1:13" hidden="1" x14ac:dyDescent="0.25">
      <c r="A154">
        <v>152</v>
      </c>
      <c r="B154" t="s">
        <v>397</v>
      </c>
      <c r="C154" t="s">
        <v>398</v>
      </c>
      <c r="D154" t="s">
        <v>399</v>
      </c>
      <c r="E154" t="s">
        <v>467</v>
      </c>
      <c r="F154" t="s">
        <v>467</v>
      </c>
      <c r="G154" t="s">
        <v>228</v>
      </c>
      <c r="H154">
        <v>-1</v>
      </c>
      <c r="I154" t="s">
        <v>400</v>
      </c>
      <c r="J154">
        <v>30212006050</v>
      </c>
      <c r="K154" t="s">
        <v>401</v>
      </c>
      <c r="L154">
        <v>669971.25</v>
      </c>
      <c r="M154">
        <v>9826122.7599999998</v>
      </c>
    </row>
    <row r="155" spans="1:13" hidden="1" x14ac:dyDescent="0.25">
      <c r="A155">
        <v>153</v>
      </c>
      <c r="B155" t="s">
        <v>397</v>
      </c>
      <c r="C155" t="s">
        <v>398</v>
      </c>
      <c r="D155" t="s">
        <v>399</v>
      </c>
      <c r="E155" t="s">
        <v>313</v>
      </c>
      <c r="F155" t="s">
        <v>313</v>
      </c>
      <c r="G155" t="s">
        <v>228</v>
      </c>
      <c r="H155">
        <v>-1</v>
      </c>
      <c r="I155" t="s">
        <v>400</v>
      </c>
      <c r="J155">
        <v>30212004050</v>
      </c>
      <c r="K155" t="s">
        <v>401</v>
      </c>
      <c r="L155">
        <v>663148.66</v>
      </c>
      <c r="M155">
        <v>9828431.2899999991</v>
      </c>
    </row>
    <row r="156" spans="1:13" hidden="1" x14ac:dyDescent="0.25">
      <c r="A156">
        <v>154</v>
      </c>
      <c r="B156" t="s">
        <v>397</v>
      </c>
      <c r="C156" t="s">
        <v>398</v>
      </c>
      <c r="D156" t="s">
        <v>399</v>
      </c>
      <c r="E156" t="s">
        <v>288</v>
      </c>
      <c r="F156" t="s">
        <v>288</v>
      </c>
      <c r="G156" t="s">
        <v>228</v>
      </c>
      <c r="H156">
        <v>-1</v>
      </c>
      <c r="I156" t="s">
        <v>400</v>
      </c>
      <c r="J156">
        <v>30102002050</v>
      </c>
      <c r="K156" t="s">
        <v>401</v>
      </c>
      <c r="L156">
        <v>715001.73629999999</v>
      </c>
      <c r="M156">
        <v>9784425.0364999995</v>
      </c>
    </row>
    <row r="157" spans="1:13" hidden="1" x14ac:dyDescent="0.25">
      <c r="A157">
        <v>155</v>
      </c>
      <c r="B157" t="s">
        <v>397</v>
      </c>
      <c r="C157" t="s">
        <v>398</v>
      </c>
      <c r="D157" t="s">
        <v>399</v>
      </c>
      <c r="E157" t="s">
        <v>140</v>
      </c>
      <c r="F157" t="s">
        <v>140</v>
      </c>
      <c r="G157" t="s">
        <v>228</v>
      </c>
      <c r="H157">
        <v>-1</v>
      </c>
      <c r="I157" t="s">
        <v>400</v>
      </c>
      <c r="J157">
        <v>30212007050</v>
      </c>
      <c r="K157" t="s">
        <v>401</v>
      </c>
      <c r="L157">
        <v>671078.55779999995</v>
      </c>
      <c r="M157">
        <v>9840347.4454999994</v>
      </c>
    </row>
    <row r="158" spans="1:13" hidden="1" x14ac:dyDescent="0.25">
      <c r="A158">
        <v>156</v>
      </c>
      <c r="B158" t="s">
        <v>397</v>
      </c>
      <c r="C158" t="s">
        <v>398</v>
      </c>
      <c r="D158" t="s">
        <v>399</v>
      </c>
      <c r="E158" t="s">
        <v>255</v>
      </c>
      <c r="F158" t="s">
        <v>255</v>
      </c>
      <c r="G158" t="s">
        <v>228</v>
      </c>
      <c r="H158">
        <v>-1</v>
      </c>
      <c r="I158" t="s">
        <v>400</v>
      </c>
      <c r="J158">
        <v>30106004050</v>
      </c>
      <c r="K158" t="s">
        <v>401</v>
      </c>
      <c r="L158">
        <v>767361.68599999999</v>
      </c>
      <c r="M158">
        <v>9808560.5700000003</v>
      </c>
    </row>
    <row r="159" spans="1:13" hidden="1" x14ac:dyDescent="0.25">
      <c r="A159">
        <v>157</v>
      </c>
      <c r="B159" t="s">
        <v>397</v>
      </c>
      <c r="C159" t="s">
        <v>398</v>
      </c>
      <c r="D159" t="s">
        <v>399</v>
      </c>
      <c r="E159" t="s">
        <v>468</v>
      </c>
      <c r="F159" t="s">
        <v>1654</v>
      </c>
      <c r="G159" t="s">
        <v>469</v>
      </c>
      <c r="H159">
        <v>-1</v>
      </c>
      <c r="I159" t="s">
        <v>400</v>
      </c>
      <c r="J159">
        <v>30106003050</v>
      </c>
      <c r="K159" t="s">
        <v>401</v>
      </c>
      <c r="L159">
        <v>747646.57</v>
      </c>
      <c r="M159">
        <v>9811740.1199999992</v>
      </c>
    </row>
    <row r="160" spans="1:13" hidden="1" x14ac:dyDescent="0.25">
      <c r="A160">
        <v>158</v>
      </c>
      <c r="B160" t="s">
        <v>397</v>
      </c>
      <c r="C160" t="s">
        <v>398</v>
      </c>
      <c r="D160" t="s">
        <v>399</v>
      </c>
      <c r="E160" t="s">
        <v>260</v>
      </c>
      <c r="F160" t="s">
        <v>260</v>
      </c>
      <c r="G160" t="s">
        <v>228</v>
      </c>
      <c r="H160">
        <v>-1</v>
      </c>
      <c r="I160" t="s">
        <v>400</v>
      </c>
      <c r="J160">
        <v>30316002050</v>
      </c>
      <c r="K160" t="s">
        <v>401</v>
      </c>
      <c r="L160">
        <v>821325.94</v>
      </c>
      <c r="M160">
        <v>9838257.8699999992</v>
      </c>
    </row>
    <row r="161" spans="1:13" hidden="1" x14ac:dyDescent="0.25">
      <c r="A161">
        <v>159</v>
      </c>
      <c r="B161" t="s">
        <v>397</v>
      </c>
      <c r="C161" t="s">
        <v>398</v>
      </c>
      <c r="D161" t="s">
        <v>399</v>
      </c>
      <c r="E161" t="s">
        <v>337</v>
      </c>
      <c r="F161" t="s">
        <v>337</v>
      </c>
      <c r="G161" t="s">
        <v>470</v>
      </c>
      <c r="H161">
        <v>-1</v>
      </c>
      <c r="I161" t="s">
        <v>400</v>
      </c>
      <c r="J161">
        <v>30314004050</v>
      </c>
      <c r="K161" t="s">
        <v>401</v>
      </c>
      <c r="L161">
        <v>837780.29779999994</v>
      </c>
      <c r="M161">
        <v>9811612.3981999997</v>
      </c>
    </row>
    <row r="162" spans="1:13" hidden="1" x14ac:dyDescent="0.25">
      <c r="A162">
        <v>160</v>
      </c>
      <c r="B162" t="s">
        <v>397</v>
      </c>
      <c r="C162" t="s">
        <v>398</v>
      </c>
      <c r="D162" t="s">
        <v>399</v>
      </c>
      <c r="E162" t="s">
        <v>471</v>
      </c>
      <c r="F162" t="s">
        <v>471</v>
      </c>
      <c r="G162" t="s">
        <v>228</v>
      </c>
      <c r="H162">
        <v>-1</v>
      </c>
      <c r="I162" t="s">
        <v>400</v>
      </c>
      <c r="J162">
        <v>30118007050</v>
      </c>
      <c r="K162" t="s">
        <v>401</v>
      </c>
      <c r="L162">
        <v>773355.799</v>
      </c>
      <c r="M162">
        <v>9852492.9322999995</v>
      </c>
    </row>
    <row r="163" spans="1:13" hidden="1" x14ac:dyDescent="0.25">
      <c r="A163">
        <v>161</v>
      </c>
      <c r="B163" t="s">
        <v>397</v>
      </c>
      <c r="C163" t="s">
        <v>398</v>
      </c>
      <c r="D163" t="s">
        <v>399</v>
      </c>
      <c r="E163" t="s">
        <v>472</v>
      </c>
      <c r="F163" t="s">
        <v>1655</v>
      </c>
      <c r="G163" t="s">
        <v>228</v>
      </c>
      <c r="H163">
        <v>-1</v>
      </c>
      <c r="I163" t="s">
        <v>400</v>
      </c>
      <c r="J163">
        <v>30118008050</v>
      </c>
      <c r="K163" t="s">
        <v>401</v>
      </c>
      <c r="L163">
        <v>772643.201</v>
      </c>
      <c r="M163">
        <v>9869776.3533999994</v>
      </c>
    </row>
    <row r="164" spans="1:13" hidden="1" x14ac:dyDescent="0.25">
      <c r="A164">
        <v>162</v>
      </c>
      <c r="B164" t="s">
        <v>397</v>
      </c>
      <c r="C164" t="s">
        <v>398</v>
      </c>
      <c r="D164" t="s">
        <v>399</v>
      </c>
      <c r="E164" t="s">
        <v>473</v>
      </c>
      <c r="F164" t="s">
        <v>473</v>
      </c>
      <c r="G164" t="s">
        <v>228</v>
      </c>
      <c r="H164">
        <v>-1</v>
      </c>
      <c r="I164" t="s">
        <v>400</v>
      </c>
      <c r="J164">
        <v>3</v>
      </c>
      <c r="K164" t="s">
        <v>452</v>
      </c>
      <c r="L164">
        <v>765693.58</v>
      </c>
      <c r="M164">
        <v>9726629.3100000005</v>
      </c>
    </row>
    <row r="165" spans="1:13" hidden="1" x14ac:dyDescent="0.25">
      <c r="A165">
        <v>163</v>
      </c>
      <c r="B165" t="s">
        <v>397</v>
      </c>
      <c r="C165" t="s">
        <v>398</v>
      </c>
      <c r="D165" t="s">
        <v>399</v>
      </c>
      <c r="E165" t="s">
        <v>474</v>
      </c>
      <c r="F165" t="s">
        <v>474</v>
      </c>
      <c r="G165" t="s">
        <v>228</v>
      </c>
      <c r="H165">
        <v>-1</v>
      </c>
      <c r="I165" t="s">
        <v>400</v>
      </c>
      <c r="J165">
        <v>3</v>
      </c>
      <c r="K165" t="s">
        <v>452</v>
      </c>
      <c r="L165">
        <v>756114.65</v>
      </c>
      <c r="M165">
        <v>9733718.9299999997</v>
      </c>
    </row>
    <row r="166" spans="1:13" hidden="1" x14ac:dyDescent="0.25">
      <c r="A166">
        <v>164</v>
      </c>
      <c r="B166" t="s">
        <v>397</v>
      </c>
      <c r="C166" t="s">
        <v>398</v>
      </c>
      <c r="D166" t="s">
        <v>399</v>
      </c>
      <c r="E166" t="s">
        <v>86</v>
      </c>
      <c r="F166" t="s">
        <v>86</v>
      </c>
      <c r="G166" t="s">
        <v>228</v>
      </c>
      <c r="H166">
        <v>-1</v>
      </c>
      <c r="I166" t="s">
        <v>400</v>
      </c>
      <c r="J166">
        <v>30105007050</v>
      </c>
      <c r="K166" t="s">
        <v>401</v>
      </c>
      <c r="L166">
        <v>734730.4</v>
      </c>
      <c r="M166">
        <v>9922008.6500000004</v>
      </c>
    </row>
    <row r="167" spans="1:13" x14ac:dyDescent="0.25">
      <c r="A167">
        <v>165</v>
      </c>
      <c r="B167" t="s">
        <v>397</v>
      </c>
      <c r="C167" t="s">
        <v>398</v>
      </c>
      <c r="D167" t="s">
        <v>399</v>
      </c>
      <c r="E167" t="s">
        <v>123</v>
      </c>
      <c r="F167" t="s">
        <v>123</v>
      </c>
      <c r="G167" t="s">
        <v>228</v>
      </c>
      <c r="H167">
        <v>-1</v>
      </c>
      <c r="I167" t="s">
        <v>400</v>
      </c>
      <c r="J167">
        <v>30105005050</v>
      </c>
      <c r="K167" t="s">
        <v>401</v>
      </c>
      <c r="L167">
        <v>768395.17</v>
      </c>
      <c r="M167">
        <v>9884400.2899999991</v>
      </c>
    </row>
    <row r="168" spans="1:13" hidden="1" x14ac:dyDescent="0.25">
      <c r="A168">
        <v>166</v>
      </c>
      <c r="B168" t="s">
        <v>397</v>
      </c>
      <c r="C168" t="s">
        <v>398</v>
      </c>
      <c r="D168" t="s">
        <v>399</v>
      </c>
      <c r="E168" t="s">
        <v>475</v>
      </c>
      <c r="F168" t="s">
        <v>69</v>
      </c>
      <c r="G168" t="s">
        <v>228</v>
      </c>
      <c r="H168">
        <v>-1</v>
      </c>
      <c r="I168" t="s">
        <v>400</v>
      </c>
      <c r="J168">
        <v>30105004050</v>
      </c>
      <c r="K168" t="s">
        <v>401</v>
      </c>
      <c r="L168">
        <v>756615.85</v>
      </c>
      <c r="M168">
        <v>9894333.3800000008</v>
      </c>
    </row>
    <row r="169" spans="1:13" hidden="1" x14ac:dyDescent="0.25">
      <c r="A169">
        <v>167</v>
      </c>
      <c r="B169" t="s">
        <v>397</v>
      </c>
      <c r="C169" t="s">
        <v>398</v>
      </c>
      <c r="D169" t="s">
        <v>399</v>
      </c>
      <c r="E169" t="s">
        <v>476</v>
      </c>
      <c r="F169" t="s">
        <v>253</v>
      </c>
      <c r="G169" t="s">
        <v>228</v>
      </c>
      <c r="H169">
        <v>-1</v>
      </c>
      <c r="I169" t="s">
        <v>400</v>
      </c>
      <c r="J169">
        <v>30105006050</v>
      </c>
      <c r="K169" t="s">
        <v>401</v>
      </c>
      <c r="L169">
        <v>759611.13</v>
      </c>
      <c r="M169">
        <v>9907184.0700000003</v>
      </c>
    </row>
    <row r="170" spans="1:13" hidden="1" x14ac:dyDescent="0.25">
      <c r="A170">
        <v>168</v>
      </c>
      <c r="B170" t="s">
        <v>397</v>
      </c>
      <c r="C170" t="s">
        <v>398</v>
      </c>
      <c r="D170" t="s">
        <v>399</v>
      </c>
      <c r="E170" t="s">
        <v>477</v>
      </c>
      <c r="F170" t="s">
        <v>477</v>
      </c>
      <c r="G170" t="s">
        <v>228</v>
      </c>
      <c r="H170">
        <v>-1</v>
      </c>
      <c r="I170" t="s">
        <v>400</v>
      </c>
      <c r="J170">
        <v>3</v>
      </c>
      <c r="K170" t="s">
        <v>452</v>
      </c>
      <c r="L170">
        <v>654934.17000000004</v>
      </c>
      <c r="M170">
        <v>9928945.3900000006</v>
      </c>
    </row>
    <row r="171" spans="1:13" hidden="1" x14ac:dyDescent="0.25">
      <c r="A171">
        <v>169</v>
      </c>
      <c r="B171" t="s">
        <v>397</v>
      </c>
      <c r="C171" t="s">
        <v>398</v>
      </c>
      <c r="D171" t="s">
        <v>399</v>
      </c>
      <c r="E171" t="s">
        <v>478</v>
      </c>
      <c r="F171" t="s">
        <v>478</v>
      </c>
      <c r="G171" t="s">
        <v>228</v>
      </c>
      <c r="H171">
        <v>-1</v>
      </c>
      <c r="I171" t="s">
        <v>400</v>
      </c>
      <c r="J171">
        <v>3</v>
      </c>
      <c r="K171" t="s">
        <v>452</v>
      </c>
      <c r="L171">
        <v>654691.32530000003</v>
      </c>
      <c r="M171">
        <v>9925921.8377999999</v>
      </c>
    </row>
    <row r="172" spans="1:13" hidden="1" x14ac:dyDescent="0.25">
      <c r="A172">
        <v>170</v>
      </c>
      <c r="B172" t="s">
        <v>397</v>
      </c>
      <c r="C172" t="s">
        <v>398</v>
      </c>
      <c r="D172" t="s">
        <v>399</v>
      </c>
      <c r="E172" t="s">
        <v>479</v>
      </c>
      <c r="F172" t="s">
        <v>479</v>
      </c>
      <c r="G172" t="s">
        <v>228</v>
      </c>
      <c r="H172">
        <v>-1</v>
      </c>
      <c r="I172" t="s">
        <v>400</v>
      </c>
      <c r="J172">
        <v>3</v>
      </c>
      <c r="K172" t="s">
        <v>452</v>
      </c>
      <c r="L172">
        <v>673899.13</v>
      </c>
      <c r="M172">
        <v>9706019.6600000001</v>
      </c>
    </row>
    <row r="173" spans="1:13" hidden="1" x14ac:dyDescent="0.25">
      <c r="A173">
        <v>171</v>
      </c>
      <c r="B173" t="s">
        <v>397</v>
      </c>
      <c r="C173" t="s">
        <v>398</v>
      </c>
      <c r="D173" t="s">
        <v>399</v>
      </c>
      <c r="E173" t="s">
        <v>480</v>
      </c>
      <c r="F173" t="s">
        <v>480</v>
      </c>
      <c r="G173" t="s">
        <v>228</v>
      </c>
      <c r="H173">
        <v>-1</v>
      </c>
      <c r="I173" t="s">
        <v>400</v>
      </c>
      <c r="J173">
        <v>3</v>
      </c>
      <c r="K173" t="s">
        <v>452</v>
      </c>
      <c r="L173">
        <v>695495.97</v>
      </c>
      <c r="M173">
        <v>9766910.0299999993</v>
      </c>
    </row>
    <row r="174" spans="1:13" hidden="1" x14ac:dyDescent="0.25">
      <c r="A174">
        <v>172</v>
      </c>
      <c r="B174" t="s">
        <v>397</v>
      </c>
      <c r="C174" t="s">
        <v>398</v>
      </c>
      <c r="D174" t="s">
        <v>399</v>
      </c>
      <c r="E174" t="s">
        <v>481</v>
      </c>
      <c r="F174" t="s">
        <v>481</v>
      </c>
      <c r="G174" t="s">
        <v>228</v>
      </c>
      <c r="H174">
        <v>-1</v>
      </c>
      <c r="I174" t="s">
        <v>400</v>
      </c>
      <c r="J174">
        <v>3</v>
      </c>
      <c r="K174" t="s">
        <v>452</v>
      </c>
      <c r="L174">
        <v>699050.14</v>
      </c>
      <c r="M174">
        <v>10035638.98</v>
      </c>
    </row>
    <row r="175" spans="1:13" hidden="1" x14ac:dyDescent="0.25">
      <c r="A175">
        <v>173</v>
      </c>
      <c r="B175" t="s">
        <v>397</v>
      </c>
      <c r="C175" t="s">
        <v>398</v>
      </c>
      <c r="D175" t="s">
        <v>399</v>
      </c>
      <c r="E175" t="s">
        <v>482</v>
      </c>
      <c r="F175" t="s">
        <v>482</v>
      </c>
      <c r="G175" t="s">
        <v>228</v>
      </c>
      <c r="H175">
        <v>-1</v>
      </c>
      <c r="I175" t="s">
        <v>400</v>
      </c>
      <c r="J175">
        <v>3</v>
      </c>
      <c r="K175" t="s">
        <v>452</v>
      </c>
      <c r="L175">
        <v>665725.74120000005</v>
      </c>
      <c r="M175">
        <v>9935249.9258999992</v>
      </c>
    </row>
    <row r="176" spans="1:13" hidden="1" x14ac:dyDescent="0.25">
      <c r="A176">
        <v>174</v>
      </c>
      <c r="B176" t="s">
        <v>397</v>
      </c>
      <c r="C176" t="s">
        <v>398</v>
      </c>
      <c r="D176" t="s">
        <v>399</v>
      </c>
      <c r="E176" t="s">
        <v>483</v>
      </c>
      <c r="F176" t="s">
        <v>483</v>
      </c>
      <c r="G176" t="s">
        <v>228</v>
      </c>
      <c r="H176">
        <v>-1</v>
      </c>
      <c r="I176" t="s">
        <v>400</v>
      </c>
      <c r="J176">
        <v>3</v>
      </c>
      <c r="K176" t="s">
        <v>452</v>
      </c>
      <c r="L176">
        <v>658165.46</v>
      </c>
      <c r="M176">
        <v>9936639.5299999993</v>
      </c>
    </row>
    <row r="177" spans="1:13" hidden="1" x14ac:dyDescent="0.25">
      <c r="A177">
        <v>175</v>
      </c>
      <c r="B177" t="s">
        <v>397</v>
      </c>
      <c r="C177" t="s">
        <v>398</v>
      </c>
      <c r="D177" t="s">
        <v>399</v>
      </c>
      <c r="E177" t="s">
        <v>484</v>
      </c>
      <c r="F177" t="s">
        <v>484</v>
      </c>
      <c r="G177" t="s">
        <v>228</v>
      </c>
      <c r="H177">
        <v>-1</v>
      </c>
      <c r="I177" t="s">
        <v>400</v>
      </c>
      <c r="J177">
        <v>3</v>
      </c>
      <c r="K177" t="s">
        <v>452</v>
      </c>
      <c r="L177">
        <v>705243.13919999998</v>
      </c>
      <c r="M177">
        <v>10037732.327</v>
      </c>
    </row>
    <row r="178" spans="1:13" hidden="1" x14ac:dyDescent="0.25">
      <c r="A178">
        <v>176</v>
      </c>
      <c r="B178" t="s">
        <v>397</v>
      </c>
      <c r="C178" t="s">
        <v>398</v>
      </c>
      <c r="D178" t="s">
        <v>399</v>
      </c>
      <c r="E178" t="s">
        <v>44</v>
      </c>
      <c r="F178" t="s">
        <v>44</v>
      </c>
      <c r="G178" t="s">
        <v>228</v>
      </c>
      <c r="H178">
        <v>-1</v>
      </c>
      <c r="I178" t="s">
        <v>400</v>
      </c>
      <c r="J178">
        <v>30321004050</v>
      </c>
      <c r="K178" t="s">
        <v>401</v>
      </c>
      <c r="L178">
        <v>985079.39809999999</v>
      </c>
      <c r="M178">
        <v>9979522.6889999993</v>
      </c>
    </row>
    <row r="179" spans="1:13" hidden="1" x14ac:dyDescent="0.25">
      <c r="A179">
        <v>177</v>
      </c>
      <c r="B179" t="s">
        <v>397</v>
      </c>
      <c r="C179" t="s">
        <v>398</v>
      </c>
      <c r="D179" t="s">
        <v>399</v>
      </c>
      <c r="E179" t="s">
        <v>485</v>
      </c>
      <c r="F179" t="s">
        <v>485</v>
      </c>
      <c r="G179" t="s">
        <v>228</v>
      </c>
      <c r="H179">
        <v>-1</v>
      </c>
      <c r="I179" t="s">
        <v>400</v>
      </c>
      <c r="J179">
        <v>30321002050</v>
      </c>
      <c r="K179" t="s">
        <v>401</v>
      </c>
      <c r="L179">
        <v>908635.73080000002</v>
      </c>
      <c r="M179">
        <v>10005013.1505</v>
      </c>
    </row>
    <row r="180" spans="1:13" hidden="1" x14ac:dyDescent="0.25">
      <c r="A180">
        <v>178</v>
      </c>
      <c r="B180" t="s">
        <v>397</v>
      </c>
      <c r="C180" t="s">
        <v>398</v>
      </c>
      <c r="D180" t="s">
        <v>399</v>
      </c>
      <c r="E180" t="s">
        <v>486</v>
      </c>
      <c r="F180" t="s">
        <v>486</v>
      </c>
      <c r="G180" t="s">
        <v>487</v>
      </c>
      <c r="H180">
        <v>-1</v>
      </c>
      <c r="I180" t="s">
        <v>400</v>
      </c>
      <c r="J180">
        <v>30208002050</v>
      </c>
      <c r="K180" t="s">
        <v>401</v>
      </c>
      <c r="L180">
        <v>724425.79680000001</v>
      </c>
      <c r="M180">
        <v>10138232.3577</v>
      </c>
    </row>
    <row r="181" spans="1:13" hidden="1" x14ac:dyDescent="0.25">
      <c r="A181">
        <v>179</v>
      </c>
      <c r="B181" t="s">
        <v>397</v>
      </c>
      <c r="C181" t="s">
        <v>398</v>
      </c>
      <c r="D181" t="s">
        <v>399</v>
      </c>
      <c r="E181" t="s">
        <v>65</v>
      </c>
      <c r="F181" t="s">
        <v>65</v>
      </c>
      <c r="G181" t="s">
        <v>228</v>
      </c>
      <c r="H181">
        <v>-1</v>
      </c>
      <c r="I181" t="s">
        <v>400</v>
      </c>
      <c r="J181">
        <v>30322003050</v>
      </c>
      <c r="K181" t="s">
        <v>401</v>
      </c>
      <c r="L181">
        <v>961625.86349999998</v>
      </c>
      <c r="M181">
        <v>9967452.6330999993</v>
      </c>
    </row>
    <row r="182" spans="1:13" hidden="1" x14ac:dyDescent="0.25">
      <c r="A182">
        <v>180</v>
      </c>
      <c r="B182" t="s">
        <v>397</v>
      </c>
      <c r="C182" t="s">
        <v>398</v>
      </c>
      <c r="D182" t="s">
        <v>399</v>
      </c>
      <c r="E182" t="s">
        <v>49</v>
      </c>
      <c r="F182" t="s">
        <v>49</v>
      </c>
      <c r="G182" t="s">
        <v>488</v>
      </c>
      <c r="H182">
        <v>-1</v>
      </c>
      <c r="I182" t="s">
        <v>400</v>
      </c>
      <c r="J182">
        <v>30104004050</v>
      </c>
      <c r="K182" t="s">
        <v>401</v>
      </c>
      <c r="L182">
        <v>829462.4</v>
      </c>
      <c r="M182">
        <v>10060798.34</v>
      </c>
    </row>
    <row r="183" spans="1:13" hidden="1" x14ac:dyDescent="0.25">
      <c r="A183">
        <v>181</v>
      </c>
      <c r="B183" t="s">
        <v>397</v>
      </c>
      <c r="C183" t="s">
        <v>398</v>
      </c>
      <c r="D183" t="s">
        <v>399</v>
      </c>
      <c r="E183" t="s">
        <v>238</v>
      </c>
      <c r="F183" t="s">
        <v>238</v>
      </c>
      <c r="G183" t="s">
        <v>228</v>
      </c>
      <c r="H183">
        <v>-1</v>
      </c>
      <c r="I183" t="s">
        <v>400</v>
      </c>
      <c r="J183">
        <v>30110005050</v>
      </c>
      <c r="K183" t="s">
        <v>401</v>
      </c>
      <c r="L183">
        <v>840618.41680000001</v>
      </c>
      <c r="M183">
        <v>10043355.213199999</v>
      </c>
    </row>
    <row r="184" spans="1:13" hidden="1" x14ac:dyDescent="0.25">
      <c r="A184">
        <v>182</v>
      </c>
      <c r="B184" t="s">
        <v>397</v>
      </c>
      <c r="C184" t="s">
        <v>398</v>
      </c>
      <c r="D184" t="s">
        <v>399</v>
      </c>
      <c r="E184" t="s">
        <v>489</v>
      </c>
      <c r="F184" t="s">
        <v>489</v>
      </c>
      <c r="G184" t="s">
        <v>228</v>
      </c>
      <c r="H184">
        <v>-1</v>
      </c>
      <c r="I184" t="s">
        <v>400</v>
      </c>
      <c r="J184">
        <v>30321006050</v>
      </c>
      <c r="K184" t="s">
        <v>401</v>
      </c>
      <c r="L184">
        <v>921900.72230000002</v>
      </c>
      <c r="M184">
        <v>10008677.7774</v>
      </c>
    </row>
    <row r="185" spans="1:13" hidden="1" x14ac:dyDescent="0.25">
      <c r="A185">
        <v>183</v>
      </c>
      <c r="B185" t="s">
        <v>397</v>
      </c>
      <c r="C185" t="s">
        <v>398</v>
      </c>
      <c r="D185" t="s">
        <v>399</v>
      </c>
      <c r="E185" t="s">
        <v>490</v>
      </c>
      <c r="F185" t="s">
        <v>490</v>
      </c>
      <c r="G185" t="s">
        <v>228</v>
      </c>
      <c r="H185">
        <v>-1</v>
      </c>
      <c r="I185" t="s">
        <v>400</v>
      </c>
      <c r="J185">
        <v>30321007050</v>
      </c>
      <c r="K185" t="s">
        <v>401</v>
      </c>
      <c r="L185">
        <v>1018666.3997</v>
      </c>
      <c r="M185">
        <v>9985868.4442999996</v>
      </c>
    </row>
    <row r="186" spans="1:13" hidden="1" x14ac:dyDescent="0.25">
      <c r="A186">
        <v>184</v>
      </c>
      <c r="B186" t="s">
        <v>397</v>
      </c>
      <c r="C186" t="s">
        <v>398</v>
      </c>
      <c r="D186" t="s">
        <v>399</v>
      </c>
      <c r="E186" t="s">
        <v>248</v>
      </c>
      <c r="F186" t="s">
        <v>248</v>
      </c>
      <c r="G186" t="s">
        <v>228</v>
      </c>
      <c r="H186">
        <v>-1</v>
      </c>
      <c r="I186" t="s">
        <v>400</v>
      </c>
      <c r="J186">
        <v>30117007050</v>
      </c>
      <c r="K186" t="s">
        <v>401</v>
      </c>
      <c r="L186">
        <v>734440.25</v>
      </c>
      <c r="M186">
        <v>10002568.98</v>
      </c>
    </row>
    <row r="187" spans="1:13" hidden="1" x14ac:dyDescent="0.25">
      <c r="A187">
        <v>185</v>
      </c>
      <c r="B187" t="s">
        <v>397</v>
      </c>
      <c r="C187" t="s">
        <v>398</v>
      </c>
      <c r="D187" t="s">
        <v>399</v>
      </c>
      <c r="E187" t="s">
        <v>249</v>
      </c>
      <c r="F187" t="s">
        <v>249</v>
      </c>
      <c r="G187" t="s">
        <v>228</v>
      </c>
      <c r="H187">
        <v>-1</v>
      </c>
      <c r="I187" t="s">
        <v>400</v>
      </c>
      <c r="J187">
        <v>30117008050</v>
      </c>
      <c r="K187" t="s">
        <v>401</v>
      </c>
      <c r="L187">
        <v>716688.04</v>
      </c>
      <c r="M187">
        <v>10009695.5</v>
      </c>
    </row>
    <row r="188" spans="1:13" hidden="1" x14ac:dyDescent="0.25">
      <c r="A188">
        <v>186</v>
      </c>
      <c r="B188" t="s">
        <v>397</v>
      </c>
      <c r="C188" t="s">
        <v>398</v>
      </c>
      <c r="D188" t="s">
        <v>399</v>
      </c>
      <c r="E188" t="s">
        <v>242</v>
      </c>
      <c r="F188" t="s">
        <v>242</v>
      </c>
      <c r="G188" t="s">
        <v>228</v>
      </c>
      <c r="H188">
        <v>-1</v>
      </c>
      <c r="I188" t="s">
        <v>400</v>
      </c>
      <c r="J188">
        <v>30315003050</v>
      </c>
      <c r="K188" t="s">
        <v>401</v>
      </c>
      <c r="L188">
        <v>855520.54229999997</v>
      </c>
      <c r="M188">
        <v>9899451.0907000005</v>
      </c>
    </row>
    <row r="189" spans="1:13" hidden="1" x14ac:dyDescent="0.25">
      <c r="A189">
        <v>187</v>
      </c>
      <c r="B189" t="s">
        <v>397</v>
      </c>
      <c r="C189" t="s">
        <v>398</v>
      </c>
      <c r="D189" t="s">
        <v>399</v>
      </c>
      <c r="E189" t="s">
        <v>261</v>
      </c>
      <c r="F189" t="s">
        <v>261</v>
      </c>
      <c r="G189" t="s">
        <v>228</v>
      </c>
      <c r="H189">
        <v>-1</v>
      </c>
      <c r="I189" t="s">
        <v>400</v>
      </c>
      <c r="J189">
        <v>30316003050</v>
      </c>
      <c r="K189" t="s">
        <v>401</v>
      </c>
      <c r="L189">
        <v>846667.85060000001</v>
      </c>
      <c r="M189">
        <v>9860470.7975999992</v>
      </c>
    </row>
    <row r="190" spans="1:13" hidden="1" x14ac:dyDescent="0.25">
      <c r="A190">
        <v>188</v>
      </c>
      <c r="B190" t="s">
        <v>397</v>
      </c>
      <c r="C190" t="s">
        <v>398</v>
      </c>
      <c r="D190" t="s">
        <v>399</v>
      </c>
      <c r="E190" t="s">
        <v>20</v>
      </c>
      <c r="F190" t="s">
        <v>20</v>
      </c>
      <c r="G190" t="s">
        <v>228</v>
      </c>
      <c r="H190">
        <v>-1</v>
      </c>
      <c r="I190" t="s">
        <v>400</v>
      </c>
      <c r="J190">
        <v>30208006050</v>
      </c>
      <c r="K190" t="s">
        <v>401</v>
      </c>
      <c r="L190">
        <v>628046.9865</v>
      </c>
      <c r="M190">
        <v>10095818.4405</v>
      </c>
    </row>
    <row r="191" spans="1:13" hidden="1" x14ac:dyDescent="0.25">
      <c r="A191">
        <v>189</v>
      </c>
      <c r="B191" t="s">
        <v>397</v>
      </c>
      <c r="C191" t="s">
        <v>398</v>
      </c>
      <c r="D191" t="s">
        <v>399</v>
      </c>
      <c r="E191" t="s">
        <v>28</v>
      </c>
      <c r="F191" t="s">
        <v>28</v>
      </c>
      <c r="G191" t="s">
        <v>228</v>
      </c>
      <c r="H191">
        <v>-1</v>
      </c>
      <c r="I191" t="s">
        <v>400</v>
      </c>
      <c r="J191">
        <v>30208005050</v>
      </c>
      <c r="K191" t="s">
        <v>401</v>
      </c>
      <c r="L191">
        <v>740917.53</v>
      </c>
      <c r="M191">
        <v>10142026.23</v>
      </c>
    </row>
    <row r="192" spans="1:13" hidden="1" x14ac:dyDescent="0.25">
      <c r="A192">
        <v>190</v>
      </c>
      <c r="B192" t="s">
        <v>397</v>
      </c>
      <c r="C192" t="s">
        <v>398</v>
      </c>
      <c r="D192" t="s">
        <v>399</v>
      </c>
      <c r="E192" t="s">
        <v>151</v>
      </c>
      <c r="F192" t="s">
        <v>151</v>
      </c>
      <c r="G192" t="s">
        <v>228</v>
      </c>
      <c r="H192">
        <v>-1</v>
      </c>
      <c r="I192" t="s">
        <v>400</v>
      </c>
      <c r="J192">
        <v>30314009050</v>
      </c>
      <c r="K192" t="s">
        <v>401</v>
      </c>
      <c r="L192">
        <v>888164.28839999996</v>
      </c>
      <c r="M192">
        <v>9734465.1676000003</v>
      </c>
    </row>
    <row r="193" spans="1:13" hidden="1" x14ac:dyDescent="0.25">
      <c r="A193">
        <v>191</v>
      </c>
      <c r="B193" t="s">
        <v>397</v>
      </c>
      <c r="C193" t="s">
        <v>398</v>
      </c>
      <c r="D193" t="s">
        <v>399</v>
      </c>
      <c r="E193" t="s">
        <v>236</v>
      </c>
      <c r="F193" t="s">
        <v>236</v>
      </c>
      <c r="G193" t="s">
        <v>228</v>
      </c>
      <c r="H193">
        <v>-1</v>
      </c>
      <c r="I193" t="s">
        <v>400</v>
      </c>
      <c r="J193">
        <v>30208003050</v>
      </c>
      <c r="K193" t="s">
        <v>401</v>
      </c>
      <c r="L193">
        <v>609063.42570000002</v>
      </c>
      <c r="M193">
        <v>10067075.341800001</v>
      </c>
    </row>
    <row r="194" spans="1:13" hidden="1" x14ac:dyDescent="0.25">
      <c r="A194">
        <v>192</v>
      </c>
      <c r="B194" t="s">
        <v>397</v>
      </c>
      <c r="C194" t="s">
        <v>398</v>
      </c>
      <c r="D194" t="s">
        <v>399</v>
      </c>
      <c r="E194" t="s">
        <v>491</v>
      </c>
      <c r="F194" t="s">
        <v>1656</v>
      </c>
      <c r="G194" t="s">
        <v>228</v>
      </c>
      <c r="H194">
        <v>-1</v>
      </c>
      <c r="I194" t="s">
        <v>400</v>
      </c>
      <c r="J194">
        <v>30213014050</v>
      </c>
      <c r="K194" t="s">
        <v>401</v>
      </c>
      <c r="L194">
        <v>563650.39450000005</v>
      </c>
      <c r="M194">
        <v>9932825.7094999999</v>
      </c>
    </row>
    <row r="195" spans="1:13" hidden="1" x14ac:dyDescent="0.25">
      <c r="A195">
        <v>193</v>
      </c>
      <c r="B195" t="s">
        <v>397</v>
      </c>
      <c r="C195" t="s">
        <v>398</v>
      </c>
      <c r="D195" t="s">
        <v>399</v>
      </c>
      <c r="E195" t="s">
        <v>492</v>
      </c>
      <c r="F195" t="s">
        <v>492</v>
      </c>
      <c r="G195" t="s">
        <v>228</v>
      </c>
      <c r="H195">
        <v>-1</v>
      </c>
      <c r="I195" t="s">
        <v>400</v>
      </c>
      <c r="J195">
        <v>30321005050</v>
      </c>
      <c r="K195" t="s">
        <v>401</v>
      </c>
      <c r="L195">
        <v>884639.83530000004</v>
      </c>
      <c r="M195">
        <v>10052349.9475</v>
      </c>
    </row>
    <row r="196" spans="1:13" hidden="1" x14ac:dyDescent="0.25">
      <c r="A196">
        <v>194</v>
      </c>
      <c r="B196" t="s">
        <v>397</v>
      </c>
      <c r="C196" t="s">
        <v>398</v>
      </c>
      <c r="D196" t="s">
        <v>399</v>
      </c>
      <c r="E196" t="s">
        <v>493</v>
      </c>
      <c r="F196" t="s">
        <v>1657</v>
      </c>
      <c r="G196" t="s">
        <v>228</v>
      </c>
      <c r="H196">
        <v>-1</v>
      </c>
      <c r="I196" t="s">
        <v>400</v>
      </c>
      <c r="J196">
        <v>30117005050</v>
      </c>
      <c r="K196" t="s">
        <v>401</v>
      </c>
      <c r="L196">
        <v>784238.83109999995</v>
      </c>
      <c r="M196">
        <v>9963377.8300999999</v>
      </c>
    </row>
    <row r="197" spans="1:13" hidden="1" x14ac:dyDescent="0.25">
      <c r="A197">
        <v>195</v>
      </c>
      <c r="B197" t="s">
        <v>397</v>
      </c>
      <c r="C197" t="s">
        <v>398</v>
      </c>
      <c r="D197" t="s">
        <v>399</v>
      </c>
      <c r="E197" t="s">
        <v>494</v>
      </c>
      <c r="F197" t="s">
        <v>494</v>
      </c>
      <c r="G197" t="s">
        <v>228</v>
      </c>
      <c r="H197">
        <v>-1</v>
      </c>
      <c r="I197" t="s">
        <v>400</v>
      </c>
      <c r="J197">
        <v>30117003050</v>
      </c>
      <c r="K197" t="s">
        <v>401</v>
      </c>
      <c r="L197">
        <v>770881.12</v>
      </c>
      <c r="M197">
        <v>9943295.0800000001</v>
      </c>
    </row>
    <row r="198" spans="1:13" hidden="1" x14ac:dyDescent="0.25">
      <c r="A198">
        <v>196</v>
      </c>
      <c r="B198" t="s">
        <v>397</v>
      </c>
      <c r="C198" t="s">
        <v>398</v>
      </c>
      <c r="D198" t="s">
        <v>399</v>
      </c>
      <c r="E198" t="s">
        <v>339</v>
      </c>
      <c r="F198" t="s">
        <v>339</v>
      </c>
      <c r="G198" t="s">
        <v>228</v>
      </c>
      <c r="H198">
        <v>-1</v>
      </c>
      <c r="I198" t="s">
        <v>400</v>
      </c>
      <c r="J198">
        <v>30314008050</v>
      </c>
      <c r="K198" t="s">
        <v>401</v>
      </c>
      <c r="L198">
        <v>774449.46</v>
      </c>
      <c r="M198">
        <v>9654908.0999999996</v>
      </c>
    </row>
    <row r="199" spans="1:13" hidden="1" x14ac:dyDescent="0.25">
      <c r="A199">
        <v>197</v>
      </c>
      <c r="B199" t="s">
        <v>397</v>
      </c>
      <c r="C199" t="s">
        <v>398</v>
      </c>
      <c r="D199" t="s">
        <v>399</v>
      </c>
      <c r="E199" t="s">
        <v>495</v>
      </c>
      <c r="F199" t="s">
        <v>495</v>
      </c>
      <c r="G199" t="s">
        <v>228</v>
      </c>
      <c r="H199">
        <v>-1</v>
      </c>
      <c r="I199" t="s">
        <v>400</v>
      </c>
      <c r="J199">
        <v>30319002050</v>
      </c>
      <c r="K199" t="s">
        <v>401</v>
      </c>
      <c r="L199">
        <v>707181.68</v>
      </c>
      <c r="M199">
        <v>9462167.2699999996</v>
      </c>
    </row>
    <row r="200" spans="1:13" hidden="1" x14ac:dyDescent="0.25">
      <c r="A200">
        <v>198</v>
      </c>
      <c r="B200" t="s">
        <v>397</v>
      </c>
      <c r="C200" t="s">
        <v>398</v>
      </c>
      <c r="D200" t="s">
        <v>399</v>
      </c>
      <c r="E200" t="s">
        <v>25</v>
      </c>
      <c r="F200" t="s">
        <v>25</v>
      </c>
      <c r="G200" t="s">
        <v>228</v>
      </c>
      <c r="H200">
        <v>-1</v>
      </c>
      <c r="I200" t="s">
        <v>400</v>
      </c>
      <c r="J200">
        <v>30208007050</v>
      </c>
      <c r="K200" t="s">
        <v>401</v>
      </c>
      <c r="L200">
        <v>676742.67</v>
      </c>
      <c r="M200">
        <v>10118629.460000001</v>
      </c>
    </row>
    <row r="201" spans="1:13" hidden="1" x14ac:dyDescent="0.25">
      <c r="A201">
        <v>199</v>
      </c>
      <c r="B201" t="s">
        <v>397</v>
      </c>
      <c r="C201" t="s">
        <v>398</v>
      </c>
      <c r="D201" t="s">
        <v>399</v>
      </c>
      <c r="E201" t="s">
        <v>287</v>
      </c>
      <c r="F201" t="s">
        <v>287</v>
      </c>
      <c r="G201" t="s">
        <v>228</v>
      </c>
      <c r="H201">
        <v>-1</v>
      </c>
      <c r="I201" t="s">
        <v>400</v>
      </c>
      <c r="J201">
        <v>30213022050</v>
      </c>
      <c r="K201" t="s">
        <v>401</v>
      </c>
      <c r="L201">
        <v>566486.12719999999</v>
      </c>
      <c r="M201">
        <v>9934849.1874000002</v>
      </c>
    </row>
    <row r="202" spans="1:13" hidden="1" x14ac:dyDescent="0.25">
      <c r="A202">
        <v>200</v>
      </c>
      <c r="B202" t="s">
        <v>397</v>
      </c>
      <c r="C202" t="s">
        <v>398</v>
      </c>
      <c r="D202" t="s">
        <v>399</v>
      </c>
      <c r="E202" t="s">
        <v>268</v>
      </c>
      <c r="F202" t="s">
        <v>268</v>
      </c>
      <c r="G202" t="s">
        <v>228</v>
      </c>
      <c r="H202">
        <v>-1</v>
      </c>
      <c r="I202" t="s">
        <v>400</v>
      </c>
      <c r="J202">
        <v>30208008050</v>
      </c>
      <c r="K202" t="s">
        <v>401</v>
      </c>
      <c r="L202">
        <v>678407.9</v>
      </c>
      <c r="M202">
        <v>10000606.17</v>
      </c>
    </row>
    <row r="203" spans="1:13" hidden="1" x14ac:dyDescent="0.25">
      <c r="A203">
        <v>201</v>
      </c>
      <c r="B203" t="s">
        <v>397</v>
      </c>
      <c r="C203" t="s">
        <v>398</v>
      </c>
      <c r="D203" t="s">
        <v>399</v>
      </c>
      <c r="E203" t="s">
        <v>496</v>
      </c>
      <c r="F203" t="s">
        <v>1658</v>
      </c>
      <c r="G203" t="s">
        <v>23</v>
      </c>
      <c r="H203">
        <v>-1</v>
      </c>
      <c r="I203" t="s">
        <v>400</v>
      </c>
      <c r="J203">
        <v>30208004050</v>
      </c>
      <c r="K203" t="s">
        <v>401</v>
      </c>
      <c r="L203">
        <v>670100.25</v>
      </c>
      <c r="M203">
        <v>10036086.960000001</v>
      </c>
    </row>
    <row r="204" spans="1:13" hidden="1" x14ac:dyDescent="0.25">
      <c r="A204">
        <v>202</v>
      </c>
      <c r="B204" t="s">
        <v>397</v>
      </c>
      <c r="C204" t="s">
        <v>398</v>
      </c>
      <c r="D204" t="s">
        <v>399</v>
      </c>
      <c r="E204" t="s">
        <v>264</v>
      </c>
      <c r="F204" t="s">
        <v>264</v>
      </c>
      <c r="G204" t="s">
        <v>228</v>
      </c>
      <c r="H204">
        <v>-1</v>
      </c>
      <c r="I204" t="s">
        <v>400</v>
      </c>
      <c r="J204">
        <v>30118005050</v>
      </c>
      <c r="K204" t="s">
        <v>401</v>
      </c>
      <c r="L204">
        <v>777347.62</v>
      </c>
      <c r="M204">
        <v>9854748.1300000008</v>
      </c>
    </row>
    <row r="205" spans="1:13" hidden="1" x14ac:dyDescent="0.25">
      <c r="A205">
        <v>203</v>
      </c>
      <c r="B205" t="s">
        <v>397</v>
      </c>
      <c r="C205" t="s">
        <v>398</v>
      </c>
      <c r="D205" t="s">
        <v>399</v>
      </c>
      <c r="E205" t="s">
        <v>250</v>
      </c>
      <c r="F205" t="s">
        <v>250</v>
      </c>
      <c r="G205" t="s">
        <v>228</v>
      </c>
      <c r="H205">
        <v>-1</v>
      </c>
      <c r="I205" t="s">
        <v>400</v>
      </c>
      <c r="J205">
        <v>30117009050</v>
      </c>
      <c r="K205" t="s">
        <v>401</v>
      </c>
      <c r="L205">
        <v>694168.97</v>
      </c>
      <c r="M205">
        <v>10013577.640000001</v>
      </c>
    </row>
    <row r="206" spans="1:13" hidden="1" x14ac:dyDescent="0.25">
      <c r="A206">
        <v>204</v>
      </c>
      <c r="B206" t="s">
        <v>397</v>
      </c>
      <c r="C206" t="s">
        <v>398</v>
      </c>
      <c r="D206" t="s">
        <v>399</v>
      </c>
      <c r="E206" t="s">
        <v>271</v>
      </c>
      <c r="F206" t="s">
        <v>271</v>
      </c>
      <c r="G206" t="s">
        <v>228</v>
      </c>
      <c r="H206">
        <v>-1</v>
      </c>
      <c r="I206" t="s">
        <v>400</v>
      </c>
      <c r="J206">
        <v>30213004050</v>
      </c>
      <c r="K206" t="s">
        <v>401</v>
      </c>
      <c r="L206">
        <v>671204.54</v>
      </c>
      <c r="M206">
        <v>9969757.9000000004</v>
      </c>
    </row>
    <row r="207" spans="1:13" hidden="1" x14ac:dyDescent="0.25">
      <c r="A207">
        <v>205</v>
      </c>
      <c r="B207" t="s">
        <v>397</v>
      </c>
      <c r="C207" t="s">
        <v>398</v>
      </c>
      <c r="D207" t="s">
        <v>399</v>
      </c>
      <c r="E207" t="s">
        <v>272</v>
      </c>
      <c r="F207" t="s">
        <v>272</v>
      </c>
      <c r="G207" t="s">
        <v>228</v>
      </c>
      <c r="H207">
        <v>-1</v>
      </c>
      <c r="I207" t="s">
        <v>400</v>
      </c>
      <c r="J207">
        <v>30213005050</v>
      </c>
      <c r="K207" t="s">
        <v>401</v>
      </c>
      <c r="L207">
        <v>621966.80830000003</v>
      </c>
      <c r="M207">
        <v>9955114.1428999994</v>
      </c>
    </row>
    <row r="208" spans="1:13" hidden="1" x14ac:dyDescent="0.25">
      <c r="A208">
        <v>206</v>
      </c>
      <c r="B208" t="s">
        <v>397</v>
      </c>
      <c r="C208" t="s">
        <v>398</v>
      </c>
      <c r="D208" t="s">
        <v>399</v>
      </c>
      <c r="E208" t="s">
        <v>285</v>
      </c>
      <c r="F208" t="s">
        <v>285</v>
      </c>
      <c r="G208" t="s">
        <v>228</v>
      </c>
      <c r="H208">
        <v>-1</v>
      </c>
      <c r="I208" t="s">
        <v>400</v>
      </c>
      <c r="J208">
        <v>30213020050</v>
      </c>
      <c r="K208" t="s">
        <v>401</v>
      </c>
      <c r="L208">
        <v>582003.93000000005</v>
      </c>
      <c r="M208">
        <v>9977575.5</v>
      </c>
    </row>
    <row r="209" spans="1:13" hidden="1" x14ac:dyDescent="0.25">
      <c r="A209">
        <v>207</v>
      </c>
      <c r="B209" t="s">
        <v>397</v>
      </c>
      <c r="C209" t="s">
        <v>398</v>
      </c>
      <c r="D209" t="s">
        <v>399</v>
      </c>
      <c r="E209" t="s">
        <v>282</v>
      </c>
      <c r="F209" t="s">
        <v>282</v>
      </c>
      <c r="G209" t="s">
        <v>228</v>
      </c>
      <c r="H209">
        <v>-1</v>
      </c>
      <c r="I209" t="s">
        <v>400</v>
      </c>
      <c r="J209">
        <v>30213017050</v>
      </c>
      <c r="K209" t="s">
        <v>401</v>
      </c>
      <c r="L209">
        <v>605093.84270000004</v>
      </c>
      <c r="M209">
        <v>10007300.222899999</v>
      </c>
    </row>
    <row r="210" spans="1:13" hidden="1" x14ac:dyDescent="0.25">
      <c r="A210">
        <v>208</v>
      </c>
      <c r="B210" t="s">
        <v>397</v>
      </c>
      <c r="C210" t="s">
        <v>398</v>
      </c>
      <c r="D210" t="s">
        <v>399</v>
      </c>
      <c r="E210" t="s">
        <v>497</v>
      </c>
      <c r="F210" t="s">
        <v>497</v>
      </c>
      <c r="G210" t="s">
        <v>228</v>
      </c>
      <c r="H210">
        <v>-1</v>
      </c>
      <c r="I210" t="s">
        <v>400</v>
      </c>
      <c r="J210">
        <v>30118007056</v>
      </c>
      <c r="K210" t="s">
        <v>498</v>
      </c>
      <c r="L210">
        <v>775126.83</v>
      </c>
      <c r="M210">
        <v>9852824.9100000001</v>
      </c>
    </row>
    <row r="211" spans="1:13" hidden="1" x14ac:dyDescent="0.25">
      <c r="A211">
        <v>209</v>
      </c>
      <c r="B211" t="s">
        <v>397</v>
      </c>
      <c r="C211" t="s">
        <v>398</v>
      </c>
      <c r="D211" t="s">
        <v>399</v>
      </c>
      <c r="E211" t="s">
        <v>499</v>
      </c>
      <c r="F211" t="s">
        <v>499</v>
      </c>
      <c r="G211" t="s">
        <v>228</v>
      </c>
      <c r="H211">
        <v>-1</v>
      </c>
      <c r="I211" t="s">
        <v>400</v>
      </c>
      <c r="J211">
        <v>30101001062</v>
      </c>
      <c r="K211" t="s">
        <v>498</v>
      </c>
      <c r="L211">
        <v>726909.97</v>
      </c>
      <c r="M211">
        <v>9683470.25</v>
      </c>
    </row>
    <row r="212" spans="1:13" hidden="1" x14ac:dyDescent="0.25">
      <c r="A212">
        <v>210</v>
      </c>
      <c r="B212" t="s">
        <v>397</v>
      </c>
      <c r="C212" t="s">
        <v>398</v>
      </c>
      <c r="D212" t="s">
        <v>399</v>
      </c>
      <c r="E212" t="s">
        <v>500</v>
      </c>
      <c r="F212" t="s">
        <v>500</v>
      </c>
      <c r="G212" t="s">
        <v>501</v>
      </c>
      <c r="H212">
        <v>-1</v>
      </c>
      <c r="I212" t="s">
        <v>400</v>
      </c>
      <c r="J212">
        <v>30319001053</v>
      </c>
      <c r="K212" t="s">
        <v>498</v>
      </c>
      <c r="L212">
        <v>708797.52</v>
      </c>
      <c r="M212">
        <v>9574733.9800000004</v>
      </c>
    </row>
    <row r="213" spans="1:13" hidden="1" x14ac:dyDescent="0.25">
      <c r="A213">
        <v>211</v>
      </c>
      <c r="B213" t="s">
        <v>397</v>
      </c>
      <c r="C213" t="s">
        <v>398</v>
      </c>
      <c r="D213" t="s">
        <v>399</v>
      </c>
      <c r="E213" t="s">
        <v>502</v>
      </c>
      <c r="F213" t="s">
        <v>502</v>
      </c>
      <c r="G213" t="s">
        <v>228</v>
      </c>
      <c r="H213">
        <v>-1</v>
      </c>
      <c r="I213" t="s">
        <v>400</v>
      </c>
      <c r="J213">
        <v>30208003056</v>
      </c>
      <c r="K213" t="s">
        <v>498</v>
      </c>
      <c r="L213">
        <v>603968.05000000005</v>
      </c>
      <c r="M213">
        <v>10072224.4</v>
      </c>
    </row>
    <row r="214" spans="1:13" hidden="1" x14ac:dyDescent="0.25">
      <c r="A214">
        <v>212</v>
      </c>
      <c r="B214" t="s">
        <v>397</v>
      </c>
      <c r="C214" t="s">
        <v>398</v>
      </c>
      <c r="D214" t="s">
        <v>399</v>
      </c>
      <c r="E214" t="s">
        <v>503</v>
      </c>
      <c r="F214" t="s">
        <v>116</v>
      </c>
      <c r="G214" t="s">
        <v>228</v>
      </c>
      <c r="H214">
        <v>-1</v>
      </c>
      <c r="I214" t="s">
        <v>400</v>
      </c>
      <c r="J214">
        <v>30104002050</v>
      </c>
      <c r="K214" t="s">
        <v>401</v>
      </c>
      <c r="L214">
        <v>844608.03350000002</v>
      </c>
      <c r="M214">
        <v>10055788.1918</v>
      </c>
    </row>
    <row r="215" spans="1:13" hidden="1" x14ac:dyDescent="0.25">
      <c r="A215">
        <v>213</v>
      </c>
      <c r="B215" t="s">
        <v>397</v>
      </c>
      <c r="C215" t="s">
        <v>398</v>
      </c>
      <c r="D215" t="s">
        <v>399</v>
      </c>
      <c r="E215" t="s">
        <v>504</v>
      </c>
      <c r="F215" t="s">
        <v>504</v>
      </c>
      <c r="G215" t="s">
        <v>228</v>
      </c>
      <c r="H215">
        <v>-1</v>
      </c>
      <c r="I215" t="s">
        <v>400</v>
      </c>
      <c r="J215">
        <v>3</v>
      </c>
      <c r="K215" t="s">
        <v>452</v>
      </c>
      <c r="L215">
        <v>665990.78</v>
      </c>
      <c r="M215">
        <v>9940144.8900000006</v>
      </c>
    </row>
    <row r="216" spans="1:13" hidden="1" x14ac:dyDescent="0.25">
      <c r="A216">
        <v>214</v>
      </c>
      <c r="B216" t="s">
        <v>397</v>
      </c>
      <c r="C216" t="s">
        <v>398</v>
      </c>
      <c r="D216" t="s">
        <v>399</v>
      </c>
      <c r="E216" t="s">
        <v>243</v>
      </c>
      <c r="F216" t="s">
        <v>243</v>
      </c>
      <c r="G216" t="s">
        <v>228</v>
      </c>
      <c r="H216">
        <v>-1</v>
      </c>
      <c r="I216" t="s">
        <v>400</v>
      </c>
      <c r="J216">
        <v>30315004050</v>
      </c>
      <c r="K216" t="s">
        <v>401</v>
      </c>
      <c r="L216">
        <v>855206.7389</v>
      </c>
      <c r="M216">
        <v>9962624.5961000007</v>
      </c>
    </row>
    <row r="217" spans="1:13" hidden="1" x14ac:dyDescent="0.25">
      <c r="A217">
        <v>215</v>
      </c>
      <c r="B217" t="s">
        <v>397</v>
      </c>
      <c r="C217" t="s">
        <v>398</v>
      </c>
      <c r="D217" t="s">
        <v>399</v>
      </c>
      <c r="E217" t="s">
        <v>505</v>
      </c>
      <c r="F217" t="s">
        <v>505</v>
      </c>
      <c r="G217" t="s">
        <v>228</v>
      </c>
      <c r="H217">
        <v>-1</v>
      </c>
      <c r="I217" t="s">
        <v>400</v>
      </c>
      <c r="J217">
        <v>30319008054</v>
      </c>
      <c r="K217" t="s">
        <v>498</v>
      </c>
      <c r="L217">
        <v>726992.59</v>
      </c>
      <c r="M217">
        <v>9489621.1300000008</v>
      </c>
    </row>
    <row r="218" spans="1:13" hidden="1" x14ac:dyDescent="0.25">
      <c r="A218">
        <v>216</v>
      </c>
      <c r="B218" t="s">
        <v>397</v>
      </c>
      <c r="C218" t="s">
        <v>398</v>
      </c>
      <c r="D218" t="s">
        <v>399</v>
      </c>
      <c r="E218" t="s">
        <v>506</v>
      </c>
      <c r="F218" t="s">
        <v>506</v>
      </c>
      <c r="G218" t="s">
        <v>228</v>
      </c>
      <c r="H218">
        <v>-1</v>
      </c>
      <c r="I218" t="s">
        <v>400</v>
      </c>
      <c r="J218">
        <v>30117004050</v>
      </c>
      <c r="K218" t="s">
        <v>401</v>
      </c>
      <c r="L218">
        <v>809442.77639999997</v>
      </c>
      <c r="M218">
        <v>10005038.490599999</v>
      </c>
    </row>
    <row r="219" spans="1:13" hidden="1" x14ac:dyDescent="0.25">
      <c r="A219">
        <v>217</v>
      </c>
      <c r="B219" t="s">
        <v>397</v>
      </c>
      <c r="C219" t="s">
        <v>398</v>
      </c>
      <c r="D219" t="s">
        <v>399</v>
      </c>
      <c r="E219" t="s">
        <v>507</v>
      </c>
      <c r="F219" t="s">
        <v>507</v>
      </c>
      <c r="G219" t="s">
        <v>228</v>
      </c>
      <c r="H219">
        <v>-1</v>
      </c>
      <c r="I219" t="s">
        <v>400</v>
      </c>
      <c r="J219">
        <v>3</v>
      </c>
      <c r="K219" t="s">
        <v>452</v>
      </c>
      <c r="L219">
        <v>668539.76</v>
      </c>
      <c r="M219">
        <v>9932710.7200000007</v>
      </c>
    </row>
    <row r="220" spans="1:13" hidden="1" x14ac:dyDescent="0.25">
      <c r="A220">
        <v>218</v>
      </c>
      <c r="B220" t="s">
        <v>397</v>
      </c>
      <c r="C220" t="s">
        <v>398</v>
      </c>
      <c r="D220" t="s">
        <v>399</v>
      </c>
      <c r="E220" t="s">
        <v>508</v>
      </c>
      <c r="F220" t="s">
        <v>508</v>
      </c>
      <c r="G220" t="s">
        <v>228</v>
      </c>
      <c r="H220">
        <v>-1</v>
      </c>
      <c r="I220" t="s">
        <v>400</v>
      </c>
      <c r="J220">
        <v>3</v>
      </c>
      <c r="K220" t="s">
        <v>452</v>
      </c>
      <c r="L220">
        <v>665234.49</v>
      </c>
      <c r="M220">
        <v>9946143.75</v>
      </c>
    </row>
    <row r="221" spans="1:13" hidden="1" x14ac:dyDescent="0.25">
      <c r="A221">
        <v>219</v>
      </c>
      <c r="B221" t="s">
        <v>397</v>
      </c>
      <c r="C221" t="s">
        <v>398</v>
      </c>
      <c r="D221" t="s">
        <v>399</v>
      </c>
      <c r="E221" t="s">
        <v>509</v>
      </c>
      <c r="F221" t="s">
        <v>509</v>
      </c>
      <c r="G221" t="s">
        <v>228</v>
      </c>
      <c r="H221">
        <v>-1</v>
      </c>
      <c r="I221" t="s">
        <v>400</v>
      </c>
      <c r="J221">
        <v>3</v>
      </c>
      <c r="K221" t="s">
        <v>452</v>
      </c>
      <c r="L221">
        <v>656997.89</v>
      </c>
      <c r="M221">
        <v>9939384.4299999997</v>
      </c>
    </row>
    <row r="222" spans="1:13" hidden="1" x14ac:dyDescent="0.25">
      <c r="A222">
        <v>220</v>
      </c>
      <c r="B222" t="s">
        <v>397</v>
      </c>
      <c r="C222" t="s">
        <v>398</v>
      </c>
      <c r="D222" t="s">
        <v>399</v>
      </c>
      <c r="E222" t="s">
        <v>510</v>
      </c>
      <c r="F222" t="s">
        <v>510</v>
      </c>
      <c r="G222" t="s">
        <v>228</v>
      </c>
      <c r="H222">
        <v>-1</v>
      </c>
      <c r="I222" t="s">
        <v>400</v>
      </c>
      <c r="J222">
        <v>30315007050</v>
      </c>
      <c r="K222" t="s">
        <v>401</v>
      </c>
      <c r="L222">
        <v>845680.88269999996</v>
      </c>
      <c r="M222">
        <v>9948687.8274000008</v>
      </c>
    </row>
    <row r="223" spans="1:13" hidden="1" x14ac:dyDescent="0.25">
      <c r="A223">
        <v>221</v>
      </c>
      <c r="B223" t="s">
        <v>397</v>
      </c>
      <c r="C223" t="s">
        <v>398</v>
      </c>
      <c r="D223" t="s">
        <v>399</v>
      </c>
      <c r="E223" t="s">
        <v>511</v>
      </c>
      <c r="F223" t="s">
        <v>1659</v>
      </c>
      <c r="G223" t="s">
        <v>228</v>
      </c>
      <c r="H223">
        <v>-1</v>
      </c>
      <c r="I223" t="s">
        <v>400</v>
      </c>
      <c r="J223">
        <v>30110006050</v>
      </c>
      <c r="K223" t="s">
        <v>401</v>
      </c>
      <c r="L223">
        <v>812349.36</v>
      </c>
      <c r="M223">
        <v>10046255.6</v>
      </c>
    </row>
    <row r="224" spans="1:13" hidden="1" x14ac:dyDescent="0.25">
      <c r="A224">
        <v>222</v>
      </c>
      <c r="B224" t="s">
        <v>397</v>
      </c>
      <c r="C224" t="s">
        <v>398</v>
      </c>
      <c r="D224" t="s">
        <v>399</v>
      </c>
      <c r="E224" t="s">
        <v>9</v>
      </c>
      <c r="F224" t="s">
        <v>9</v>
      </c>
      <c r="G224" t="s">
        <v>228</v>
      </c>
      <c r="H224">
        <v>-1</v>
      </c>
      <c r="I224" t="s">
        <v>400</v>
      </c>
      <c r="J224">
        <v>30110004050</v>
      </c>
      <c r="K224" t="s">
        <v>401</v>
      </c>
      <c r="L224">
        <v>805201.04379999998</v>
      </c>
      <c r="M224">
        <v>10025072.5141</v>
      </c>
    </row>
    <row r="225" spans="1:13" hidden="1" x14ac:dyDescent="0.25">
      <c r="A225">
        <v>223</v>
      </c>
      <c r="B225" t="s">
        <v>397</v>
      </c>
      <c r="C225" t="s">
        <v>398</v>
      </c>
      <c r="D225" t="s">
        <v>399</v>
      </c>
      <c r="E225" t="s">
        <v>62</v>
      </c>
      <c r="F225" t="s">
        <v>62</v>
      </c>
      <c r="G225" t="s">
        <v>228</v>
      </c>
      <c r="H225">
        <v>-1</v>
      </c>
      <c r="I225" t="s">
        <v>400</v>
      </c>
      <c r="J225">
        <v>30117002050</v>
      </c>
      <c r="K225" t="s">
        <v>401</v>
      </c>
      <c r="L225">
        <v>817849.13009999995</v>
      </c>
      <c r="M225">
        <v>10004568.449999999</v>
      </c>
    </row>
    <row r="226" spans="1:13" hidden="1" x14ac:dyDescent="0.25">
      <c r="A226">
        <v>224</v>
      </c>
      <c r="B226" t="s">
        <v>397</v>
      </c>
      <c r="C226" t="s">
        <v>398</v>
      </c>
      <c r="D226" t="s">
        <v>399</v>
      </c>
      <c r="E226" t="s">
        <v>512</v>
      </c>
      <c r="F226" t="s">
        <v>512</v>
      </c>
      <c r="G226" t="s">
        <v>228</v>
      </c>
      <c r="H226">
        <v>-1</v>
      </c>
      <c r="I226" t="s">
        <v>400</v>
      </c>
      <c r="J226">
        <v>30106006051</v>
      </c>
      <c r="K226" t="s">
        <v>498</v>
      </c>
      <c r="L226">
        <v>762166.83409999998</v>
      </c>
      <c r="M226">
        <v>9788539.3726000004</v>
      </c>
    </row>
    <row r="227" spans="1:13" hidden="1" x14ac:dyDescent="0.25">
      <c r="A227">
        <v>225</v>
      </c>
      <c r="B227" t="s">
        <v>397</v>
      </c>
      <c r="C227" t="s">
        <v>398</v>
      </c>
      <c r="D227" t="s">
        <v>399</v>
      </c>
      <c r="E227" t="s">
        <v>513</v>
      </c>
      <c r="F227" t="s">
        <v>513</v>
      </c>
      <c r="G227" t="s">
        <v>228</v>
      </c>
      <c r="H227">
        <v>-1</v>
      </c>
      <c r="I227" t="s">
        <v>400</v>
      </c>
      <c r="J227">
        <v>30118005051</v>
      </c>
      <c r="K227" t="s">
        <v>498</v>
      </c>
      <c r="L227">
        <v>788718.45</v>
      </c>
      <c r="M227">
        <v>9855662.75</v>
      </c>
    </row>
    <row r="228" spans="1:13" hidden="1" x14ac:dyDescent="0.25">
      <c r="A228">
        <v>226</v>
      </c>
      <c r="B228" t="s">
        <v>397</v>
      </c>
      <c r="C228" t="s">
        <v>398</v>
      </c>
      <c r="D228" t="s">
        <v>399</v>
      </c>
      <c r="E228" t="s">
        <v>514</v>
      </c>
      <c r="F228" t="s">
        <v>514</v>
      </c>
      <c r="G228" t="s">
        <v>228</v>
      </c>
      <c r="H228">
        <v>-1</v>
      </c>
      <c r="I228" t="s">
        <v>400</v>
      </c>
      <c r="J228">
        <v>30316002052</v>
      </c>
      <c r="K228" t="s">
        <v>498</v>
      </c>
      <c r="L228">
        <v>826914.96</v>
      </c>
      <c r="M228">
        <v>9833535.2699999996</v>
      </c>
    </row>
    <row r="229" spans="1:13" hidden="1" x14ac:dyDescent="0.25">
      <c r="A229">
        <v>227</v>
      </c>
      <c r="B229" t="s">
        <v>397</v>
      </c>
      <c r="C229" t="s">
        <v>398</v>
      </c>
      <c r="D229" t="s">
        <v>399</v>
      </c>
      <c r="E229" t="s">
        <v>515</v>
      </c>
      <c r="F229" t="s">
        <v>515</v>
      </c>
      <c r="G229" t="s">
        <v>228</v>
      </c>
      <c r="H229">
        <v>-1</v>
      </c>
      <c r="I229" t="s">
        <v>400</v>
      </c>
      <c r="J229">
        <v>30315003052</v>
      </c>
      <c r="K229" t="s">
        <v>498</v>
      </c>
      <c r="L229">
        <v>856547.03989999997</v>
      </c>
      <c r="M229">
        <v>9906716.5387999993</v>
      </c>
    </row>
    <row r="230" spans="1:13" hidden="1" x14ac:dyDescent="0.25">
      <c r="A230">
        <v>228</v>
      </c>
      <c r="B230" t="s">
        <v>397</v>
      </c>
      <c r="C230" t="s">
        <v>398</v>
      </c>
      <c r="D230" t="s">
        <v>399</v>
      </c>
      <c r="E230" t="s">
        <v>516</v>
      </c>
      <c r="F230" t="s">
        <v>516</v>
      </c>
      <c r="G230" t="s">
        <v>228</v>
      </c>
      <c r="H230">
        <v>-1</v>
      </c>
      <c r="I230" t="s">
        <v>400</v>
      </c>
      <c r="J230">
        <v>30118002054</v>
      </c>
      <c r="K230" t="s">
        <v>498</v>
      </c>
      <c r="L230">
        <v>789831.9</v>
      </c>
      <c r="M230">
        <v>9845592.8300000001</v>
      </c>
    </row>
    <row r="231" spans="1:13" hidden="1" x14ac:dyDescent="0.25">
      <c r="A231">
        <v>229</v>
      </c>
      <c r="B231" t="s">
        <v>397</v>
      </c>
      <c r="C231" t="s">
        <v>398</v>
      </c>
      <c r="D231" t="s">
        <v>399</v>
      </c>
      <c r="E231" t="s">
        <v>517</v>
      </c>
      <c r="F231" t="s">
        <v>517</v>
      </c>
      <c r="G231" t="s">
        <v>228</v>
      </c>
      <c r="H231">
        <v>-1</v>
      </c>
      <c r="I231" t="s">
        <v>400</v>
      </c>
      <c r="J231">
        <v>30322001055</v>
      </c>
      <c r="K231" t="s">
        <v>498</v>
      </c>
      <c r="L231">
        <v>1048464.1877</v>
      </c>
      <c r="M231">
        <v>9945081.3874999993</v>
      </c>
    </row>
    <row r="232" spans="1:13" hidden="1" x14ac:dyDescent="0.25">
      <c r="A232">
        <v>230</v>
      </c>
      <c r="B232" t="s">
        <v>397</v>
      </c>
      <c r="C232" t="s">
        <v>398</v>
      </c>
      <c r="D232" t="s">
        <v>399</v>
      </c>
      <c r="E232" t="s">
        <v>518</v>
      </c>
      <c r="F232" t="s">
        <v>518</v>
      </c>
      <c r="G232" t="s">
        <v>228</v>
      </c>
      <c r="H232">
        <v>-1</v>
      </c>
      <c r="I232" t="s">
        <v>400</v>
      </c>
      <c r="J232">
        <v>30321002051</v>
      </c>
      <c r="K232" t="s">
        <v>498</v>
      </c>
      <c r="L232">
        <v>886726.54749999999</v>
      </c>
      <c r="M232">
        <v>9994746.3132000007</v>
      </c>
    </row>
    <row r="233" spans="1:13" hidden="1" x14ac:dyDescent="0.25">
      <c r="A233">
        <v>231</v>
      </c>
      <c r="B233" t="s">
        <v>397</v>
      </c>
      <c r="C233" t="s">
        <v>398</v>
      </c>
      <c r="D233" t="s">
        <v>399</v>
      </c>
      <c r="E233" t="s">
        <v>519</v>
      </c>
      <c r="F233" t="s">
        <v>519</v>
      </c>
      <c r="G233" t="s">
        <v>228</v>
      </c>
      <c r="H233">
        <v>-1</v>
      </c>
      <c r="I233" t="s">
        <v>400</v>
      </c>
      <c r="J233">
        <v>30322004055</v>
      </c>
      <c r="K233" t="s">
        <v>498</v>
      </c>
      <c r="L233">
        <v>891731.38989999995</v>
      </c>
      <c r="M233">
        <v>9917312.2383999992</v>
      </c>
    </row>
    <row r="234" spans="1:13" hidden="1" x14ac:dyDescent="0.25">
      <c r="A234">
        <v>232</v>
      </c>
      <c r="B234" t="s">
        <v>397</v>
      </c>
      <c r="C234" t="s">
        <v>398</v>
      </c>
      <c r="D234" t="s">
        <v>399</v>
      </c>
      <c r="E234" t="s">
        <v>520</v>
      </c>
      <c r="F234" t="s">
        <v>520</v>
      </c>
      <c r="G234" t="s">
        <v>228</v>
      </c>
      <c r="H234">
        <v>-1</v>
      </c>
      <c r="I234" t="s">
        <v>400</v>
      </c>
      <c r="J234">
        <v>30208005052</v>
      </c>
      <c r="K234" t="s">
        <v>498</v>
      </c>
      <c r="L234">
        <v>737917.73</v>
      </c>
      <c r="M234">
        <v>10159834.310000001</v>
      </c>
    </row>
    <row r="235" spans="1:13" hidden="1" x14ac:dyDescent="0.25">
      <c r="A235">
        <v>233</v>
      </c>
      <c r="B235" t="s">
        <v>397</v>
      </c>
      <c r="C235" t="s">
        <v>398</v>
      </c>
      <c r="D235" t="s">
        <v>399</v>
      </c>
      <c r="E235" t="s">
        <v>521</v>
      </c>
      <c r="F235" t="s">
        <v>521</v>
      </c>
      <c r="G235" t="s">
        <v>228</v>
      </c>
      <c r="H235">
        <v>-1</v>
      </c>
      <c r="I235" t="s">
        <v>400</v>
      </c>
      <c r="J235">
        <v>30208002057</v>
      </c>
      <c r="K235" t="s">
        <v>498</v>
      </c>
      <c r="L235">
        <v>734127.7476</v>
      </c>
      <c r="M235">
        <v>10149612.674699999</v>
      </c>
    </row>
    <row r="236" spans="1:13" hidden="1" x14ac:dyDescent="0.25">
      <c r="A236">
        <v>234</v>
      </c>
      <c r="B236" t="s">
        <v>397</v>
      </c>
      <c r="C236" t="s">
        <v>398</v>
      </c>
      <c r="D236" t="s">
        <v>399</v>
      </c>
      <c r="E236" t="s">
        <v>522</v>
      </c>
      <c r="F236" t="s">
        <v>522</v>
      </c>
      <c r="G236" t="s">
        <v>228</v>
      </c>
      <c r="H236">
        <v>-1</v>
      </c>
      <c r="I236" t="s">
        <v>400</v>
      </c>
      <c r="J236">
        <v>30208005060</v>
      </c>
      <c r="K236" t="s">
        <v>498</v>
      </c>
      <c r="L236">
        <v>735379.81129999994</v>
      </c>
      <c r="M236">
        <v>10138889.5569</v>
      </c>
    </row>
    <row r="237" spans="1:13" hidden="1" x14ac:dyDescent="0.25">
      <c r="A237">
        <v>235</v>
      </c>
      <c r="B237" t="s">
        <v>397</v>
      </c>
      <c r="C237" t="s">
        <v>398</v>
      </c>
      <c r="D237" t="s">
        <v>399</v>
      </c>
      <c r="E237" t="s">
        <v>523</v>
      </c>
      <c r="F237" t="s">
        <v>523</v>
      </c>
      <c r="G237" t="s">
        <v>228</v>
      </c>
      <c r="H237">
        <v>-1</v>
      </c>
      <c r="I237" t="s">
        <v>400</v>
      </c>
      <c r="J237">
        <v>30213003055</v>
      </c>
      <c r="K237" t="s">
        <v>498</v>
      </c>
      <c r="L237">
        <v>602122.4656</v>
      </c>
      <c r="M237">
        <v>9955465.1297999993</v>
      </c>
    </row>
    <row r="238" spans="1:13" hidden="1" x14ac:dyDescent="0.25">
      <c r="A238">
        <v>236</v>
      </c>
      <c r="B238" t="s">
        <v>397</v>
      </c>
      <c r="C238" t="s">
        <v>398</v>
      </c>
      <c r="D238" t="s">
        <v>399</v>
      </c>
      <c r="E238" t="s">
        <v>524</v>
      </c>
      <c r="F238" t="s">
        <v>524</v>
      </c>
      <c r="G238" t="s">
        <v>228</v>
      </c>
      <c r="H238">
        <v>-1</v>
      </c>
      <c r="I238" t="s">
        <v>400</v>
      </c>
      <c r="J238">
        <v>30213017051</v>
      </c>
      <c r="K238" t="s">
        <v>498</v>
      </c>
      <c r="L238">
        <v>607096.39</v>
      </c>
      <c r="M238">
        <v>10040626.99</v>
      </c>
    </row>
    <row r="239" spans="1:13" hidden="1" x14ac:dyDescent="0.25">
      <c r="A239">
        <v>237</v>
      </c>
      <c r="B239" t="s">
        <v>397</v>
      </c>
      <c r="C239" t="s">
        <v>398</v>
      </c>
      <c r="D239" t="s">
        <v>399</v>
      </c>
      <c r="E239" t="s">
        <v>525</v>
      </c>
      <c r="F239" t="s">
        <v>525</v>
      </c>
      <c r="G239" t="s">
        <v>228</v>
      </c>
      <c r="H239">
        <v>-1</v>
      </c>
      <c r="I239" t="s">
        <v>400</v>
      </c>
      <c r="J239">
        <v>30208003051</v>
      </c>
      <c r="K239" t="s">
        <v>498</v>
      </c>
      <c r="L239">
        <v>606384.51690000005</v>
      </c>
      <c r="M239">
        <v>10049278.1916</v>
      </c>
    </row>
    <row r="240" spans="1:13" hidden="1" x14ac:dyDescent="0.25">
      <c r="A240">
        <v>238</v>
      </c>
      <c r="B240" t="s">
        <v>397</v>
      </c>
      <c r="C240" t="s">
        <v>398</v>
      </c>
      <c r="D240" t="s">
        <v>399</v>
      </c>
      <c r="E240" t="s">
        <v>526</v>
      </c>
      <c r="F240" t="s">
        <v>526</v>
      </c>
      <c r="G240" t="s">
        <v>228</v>
      </c>
      <c r="H240">
        <v>-1</v>
      </c>
      <c r="I240" t="s">
        <v>400</v>
      </c>
      <c r="J240">
        <v>30208004054</v>
      </c>
      <c r="K240" t="s">
        <v>498</v>
      </c>
      <c r="L240">
        <v>662306.39650000003</v>
      </c>
      <c r="M240">
        <v>10072649.865499999</v>
      </c>
    </row>
    <row r="241" spans="1:13" hidden="1" x14ac:dyDescent="0.25">
      <c r="A241">
        <v>239</v>
      </c>
      <c r="B241" t="s">
        <v>397</v>
      </c>
      <c r="C241" t="s">
        <v>398</v>
      </c>
      <c r="D241" t="s">
        <v>399</v>
      </c>
      <c r="E241" t="s">
        <v>522</v>
      </c>
      <c r="F241" t="s">
        <v>522</v>
      </c>
      <c r="G241" t="s">
        <v>228</v>
      </c>
      <c r="H241">
        <v>-1</v>
      </c>
      <c r="I241" t="s">
        <v>400</v>
      </c>
      <c r="J241">
        <v>30117003056</v>
      </c>
      <c r="K241" t="s">
        <v>498</v>
      </c>
      <c r="L241">
        <v>773219.08</v>
      </c>
      <c r="M241">
        <v>9955145.3900000006</v>
      </c>
    </row>
    <row r="242" spans="1:13" hidden="1" x14ac:dyDescent="0.25">
      <c r="A242">
        <v>240</v>
      </c>
      <c r="B242" t="s">
        <v>397</v>
      </c>
      <c r="C242" t="s">
        <v>398</v>
      </c>
      <c r="D242" t="s">
        <v>399</v>
      </c>
      <c r="E242" t="s">
        <v>527</v>
      </c>
      <c r="F242" t="s">
        <v>527</v>
      </c>
      <c r="G242" t="s">
        <v>228</v>
      </c>
      <c r="H242">
        <v>-1</v>
      </c>
      <c r="I242" t="s">
        <v>400</v>
      </c>
      <c r="J242">
        <v>30106002057</v>
      </c>
      <c r="K242" t="s">
        <v>498</v>
      </c>
      <c r="L242">
        <v>743532.1</v>
      </c>
      <c r="M242">
        <v>9749970.7599999998</v>
      </c>
    </row>
    <row r="243" spans="1:13" hidden="1" x14ac:dyDescent="0.25">
      <c r="A243">
        <v>241</v>
      </c>
      <c r="B243" t="s">
        <v>397</v>
      </c>
      <c r="C243" t="s">
        <v>398</v>
      </c>
      <c r="D243" t="s">
        <v>399</v>
      </c>
      <c r="E243" t="s">
        <v>528</v>
      </c>
      <c r="F243" t="s">
        <v>528</v>
      </c>
      <c r="G243" t="s">
        <v>228</v>
      </c>
      <c r="H243">
        <v>-1</v>
      </c>
      <c r="I243" t="s">
        <v>400</v>
      </c>
      <c r="J243">
        <v>30106002058</v>
      </c>
      <c r="K243" t="s">
        <v>498</v>
      </c>
      <c r="L243">
        <v>741924.9</v>
      </c>
      <c r="M243">
        <v>9748380.4299999997</v>
      </c>
    </row>
    <row r="244" spans="1:13" hidden="1" x14ac:dyDescent="0.25">
      <c r="A244">
        <v>242</v>
      </c>
      <c r="B244" t="s">
        <v>397</v>
      </c>
      <c r="C244" t="s">
        <v>398</v>
      </c>
      <c r="D244" t="s">
        <v>399</v>
      </c>
      <c r="E244" t="s">
        <v>529</v>
      </c>
      <c r="F244" t="s">
        <v>529</v>
      </c>
      <c r="G244" t="s">
        <v>228</v>
      </c>
      <c r="H244">
        <v>-1</v>
      </c>
      <c r="I244" t="s">
        <v>400</v>
      </c>
      <c r="J244">
        <v>30103003057</v>
      </c>
      <c r="K244" t="s">
        <v>498</v>
      </c>
      <c r="L244">
        <v>725480.95999999996</v>
      </c>
      <c r="M244">
        <v>9724966.6099999994</v>
      </c>
    </row>
    <row r="245" spans="1:13" hidden="1" x14ac:dyDescent="0.25">
      <c r="A245">
        <v>243</v>
      </c>
      <c r="B245" t="s">
        <v>397</v>
      </c>
      <c r="C245" t="s">
        <v>398</v>
      </c>
      <c r="D245" t="s">
        <v>399</v>
      </c>
      <c r="E245" t="s">
        <v>530</v>
      </c>
      <c r="F245" t="s">
        <v>530</v>
      </c>
      <c r="G245" t="s">
        <v>228</v>
      </c>
      <c r="H245">
        <v>-1</v>
      </c>
      <c r="I245" t="s">
        <v>400</v>
      </c>
      <c r="J245">
        <v>30103003056</v>
      </c>
      <c r="K245" t="s">
        <v>498</v>
      </c>
      <c r="L245">
        <v>736125.9</v>
      </c>
      <c r="M245">
        <v>9718528.0999999996</v>
      </c>
    </row>
    <row r="246" spans="1:13" hidden="1" x14ac:dyDescent="0.25">
      <c r="A246">
        <v>244</v>
      </c>
      <c r="B246" t="s">
        <v>397</v>
      </c>
      <c r="C246" t="s">
        <v>398</v>
      </c>
      <c r="D246" t="s">
        <v>399</v>
      </c>
      <c r="E246" t="s">
        <v>531</v>
      </c>
      <c r="F246" t="s">
        <v>531</v>
      </c>
      <c r="G246" t="s">
        <v>228</v>
      </c>
      <c r="H246">
        <v>-1</v>
      </c>
      <c r="I246" t="s">
        <v>400</v>
      </c>
      <c r="J246">
        <v>30319006051</v>
      </c>
      <c r="K246" t="s">
        <v>498</v>
      </c>
      <c r="L246">
        <v>769102.12</v>
      </c>
      <c r="M246">
        <v>9606824.2799999993</v>
      </c>
    </row>
    <row r="247" spans="1:13" hidden="1" x14ac:dyDescent="0.25">
      <c r="A247">
        <v>245</v>
      </c>
      <c r="B247" t="s">
        <v>397</v>
      </c>
      <c r="C247" t="s">
        <v>398</v>
      </c>
      <c r="D247" t="s">
        <v>399</v>
      </c>
      <c r="E247" t="s">
        <v>532</v>
      </c>
      <c r="F247" t="s">
        <v>532</v>
      </c>
      <c r="G247" t="s">
        <v>228</v>
      </c>
      <c r="H247">
        <v>-1</v>
      </c>
      <c r="I247" t="s">
        <v>400</v>
      </c>
      <c r="J247">
        <v>30319005053</v>
      </c>
      <c r="K247" t="s">
        <v>498</v>
      </c>
      <c r="L247">
        <v>761594.35</v>
      </c>
      <c r="M247">
        <v>9584181.2799999993</v>
      </c>
    </row>
    <row r="248" spans="1:13" hidden="1" x14ac:dyDescent="0.25">
      <c r="A248">
        <v>246</v>
      </c>
      <c r="B248" t="s">
        <v>397</v>
      </c>
      <c r="C248" t="s">
        <v>398</v>
      </c>
      <c r="D248" t="s">
        <v>399</v>
      </c>
      <c r="E248" t="s">
        <v>533</v>
      </c>
      <c r="F248" t="s">
        <v>533</v>
      </c>
      <c r="G248" t="s">
        <v>228</v>
      </c>
      <c r="H248">
        <v>-1</v>
      </c>
      <c r="I248" t="s">
        <v>400</v>
      </c>
      <c r="J248">
        <v>30208005051</v>
      </c>
      <c r="K248" t="s">
        <v>498</v>
      </c>
      <c r="L248">
        <v>778099.58</v>
      </c>
      <c r="M248">
        <v>10098639.060000001</v>
      </c>
    </row>
    <row r="249" spans="1:13" hidden="1" x14ac:dyDescent="0.25">
      <c r="A249">
        <v>247</v>
      </c>
      <c r="B249" t="s">
        <v>397</v>
      </c>
      <c r="C249" t="s">
        <v>398</v>
      </c>
      <c r="D249" t="s">
        <v>399</v>
      </c>
      <c r="E249" t="s">
        <v>534</v>
      </c>
      <c r="F249" t="s">
        <v>534</v>
      </c>
      <c r="G249" t="s">
        <v>228</v>
      </c>
      <c r="H249">
        <v>-1</v>
      </c>
      <c r="I249" t="s">
        <v>400</v>
      </c>
      <c r="J249">
        <v>30110006052</v>
      </c>
      <c r="K249" t="s">
        <v>498</v>
      </c>
      <c r="L249">
        <v>798562.05</v>
      </c>
      <c r="M249">
        <v>10068321.17</v>
      </c>
    </row>
    <row r="250" spans="1:13" hidden="1" x14ac:dyDescent="0.25">
      <c r="A250">
        <v>248</v>
      </c>
      <c r="B250" t="s">
        <v>397</v>
      </c>
      <c r="C250" t="s">
        <v>398</v>
      </c>
      <c r="D250" t="s">
        <v>399</v>
      </c>
      <c r="E250" t="s">
        <v>535</v>
      </c>
      <c r="F250" t="s">
        <v>535</v>
      </c>
      <c r="G250" t="s">
        <v>228</v>
      </c>
      <c r="H250">
        <v>-1</v>
      </c>
      <c r="I250" t="s">
        <v>400</v>
      </c>
      <c r="J250">
        <v>30321001055</v>
      </c>
      <c r="K250" t="s">
        <v>498</v>
      </c>
      <c r="L250">
        <v>959065.85</v>
      </c>
      <c r="M250">
        <v>9992623.4800000004</v>
      </c>
    </row>
    <row r="251" spans="1:13" hidden="1" x14ac:dyDescent="0.25">
      <c r="A251">
        <v>249</v>
      </c>
      <c r="B251" t="s">
        <v>397</v>
      </c>
      <c r="C251" t="s">
        <v>398</v>
      </c>
      <c r="D251" t="s">
        <v>399</v>
      </c>
      <c r="E251" t="s">
        <v>536</v>
      </c>
      <c r="F251" t="s">
        <v>536</v>
      </c>
      <c r="G251" t="s">
        <v>228</v>
      </c>
      <c r="H251">
        <v>-1</v>
      </c>
      <c r="I251" t="s">
        <v>400</v>
      </c>
      <c r="J251">
        <v>30321004054</v>
      </c>
      <c r="K251" t="s">
        <v>498</v>
      </c>
      <c r="L251">
        <v>961839.51</v>
      </c>
      <c r="M251">
        <v>9984672.9600000009</v>
      </c>
    </row>
    <row r="252" spans="1:13" hidden="1" x14ac:dyDescent="0.25">
      <c r="A252">
        <v>250</v>
      </c>
      <c r="B252" t="s">
        <v>397</v>
      </c>
      <c r="C252" t="s">
        <v>398</v>
      </c>
      <c r="D252" t="s">
        <v>399</v>
      </c>
      <c r="E252" t="s">
        <v>537</v>
      </c>
      <c r="F252" t="s">
        <v>537</v>
      </c>
      <c r="G252" t="s">
        <v>228</v>
      </c>
      <c r="H252">
        <v>-1</v>
      </c>
      <c r="I252" t="s">
        <v>400</v>
      </c>
      <c r="J252">
        <v>30321001053</v>
      </c>
      <c r="K252" t="s">
        <v>498</v>
      </c>
      <c r="L252">
        <v>962467.62269999995</v>
      </c>
      <c r="M252">
        <v>10026020.006200001</v>
      </c>
    </row>
    <row r="253" spans="1:13" hidden="1" x14ac:dyDescent="0.25">
      <c r="A253">
        <v>251</v>
      </c>
      <c r="B253" t="s">
        <v>397</v>
      </c>
      <c r="C253" t="s">
        <v>398</v>
      </c>
      <c r="D253" t="s">
        <v>399</v>
      </c>
      <c r="E253" t="s">
        <v>538</v>
      </c>
      <c r="F253" t="s">
        <v>538</v>
      </c>
      <c r="G253" t="s">
        <v>228</v>
      </c>
      <c r="H253">
        <v>-1</v>
      </c>
      <c r="I253" t="s">
        <v>400</v>
      </c>
      <c r="J253">
        <v>30322002054</v>
      </c>
      <c r="K253" t="s">
        <v>498</v>
      </c>
      <c r="L253">
        <v>1109772.5666</v>
      </c>
      <c r="M253">
        <v>9912380.7640000004</v>
      </c>
    </row>
    <row r="254" spans="1:13" hidden="1" x14ac:dyDescent="0.25">
      <c r="A254">
        <v>252</v>
      </c>
      <c r="B254" t="s">
        <v>397</v>
      </c>
      <c r="C254" t="s">
        <v>398</v>
      </c>
      <c r="D254" t="s">
        <v>399</v>
      </c>
      <c r="E254" t="s">
        <v>539</v>
      </c>
      <c r="F254" t="s">
        <v>539</v>
      </c>
      <c r="G254" t="s">
        <v>228</v>
      </c>
      <c r="H254">
        <v>-1</v>
      </c>
      <c r="I254" t="s">
        <v>400</v>
      </c>
      <c r="J254">
        <v>30208002061</v>
      </c>
      <c r="K254" t="s">
        <v>498</v>
      </c>
      <c r="L254">
        <v>730549.62</v>
      </c>
      <c r="M254">
        <v>10089423.449999999</v>
      </c>
    </row>
    <row r="255" spans="1:13" hidden="1" x14ac:dyDescent="0.25">
      <c r="A255">
        <v>253</v>
      </c>
      <c r="B255" t="s">
        <v>397</v>
      </c>
      <c r="C255" t="s">
        <v>398</v>
      </c>
      <c r="D255" t="s">
        <v>399</v>
      </c>
      <c r="E255" t="s">
        <v>540</v>
      </c>
      <c r="F255" t="s">
        <v>540</v>
      </c>
      <c r="G255" t="s">
        <v>228</v>
      </c>
      <c r="H255">
        <v>-1</v>
      </c>
      <c r="I255" t="s">
        <v>400</v>
      </c>
      <c r="J255">
        <v>30208005062</v>
      </c>
      <c r="K255" t="s">
        <v>498</v>
      </c>
      <c r="L255">
        <v>748391.64</v>
      </c>
      <c r="M255">
        <v>10115060.960000001</v>
      </c>
    </row>
    <row r="256" spans="1:13" hidden="1" x14ac:dyDescent="0.25">
      <c r="A256">
        <v>254</v>
      </c>
      <c r="B256" t="s">
        <v>397</v>
      </c>
      <c r="C256" t="s">
        <v>398</v>
      </c>
      <c r="D256" t="s">
        <v>399</v>
      </c>
      <c r="E256" t="s">
        <v>541</v>
      </c>
      <c r="F256" t="s">
        <v>541</v>
      </c>
      <c r="G256" t="s">
        <v>228</v>
      </c>
      <c r="H256">
        <v>-1</v>
      </c>
      <c r="I256" t="s">
        <v>400</v>
      </c>
      <c r="J256">
        <v>30106003052</v>
      </c>
      <c r="K256" t="s">
        <v>498</v>
      </c>
      <c r="L256">
        <v>753266.67</v>
      </c>
      <c r="M256">
        <v>9791232.1600000001</v>
      </c>
    </row>
    <row r="257" spans="1:13" hidden="1" x14ac:dyDescent="0.25">
      <c r="A257">
        <v>255</v>
      </c>
      <c r="B257" t="s">
        <v>397</v>
      </c>
      <c r="C257" t="s">
        <v>398</v>
      </c>
      <c r="D257" t="s">
        <v>399</v>
      </c>
      <c r="E257" t="s">
        <v>542</v>
      </c>
      <c r="F257" t="s">
        <v>542</v>
      </c>
      <c r="G257" t="s">
        <v>228</v>
      </c>
      <c r="H257">
        <v>-1</v>
      </c>
      <c r="I257" t="s">
        <v>400</v>
      </c>
      <c r="J257">
        <v>30110001055</v>
      </c>
      <c r="K257" t="s">
        <v>498</v>
      </c>
      <c r="L257">
        <v>783789.76</v>
      </c>
      <c r="M257">
        <v>10096441.460000001</v>
      </c>
    </row>
    <row r="258" spans="1:13" hidden="1" x14ac:dyDescent="0.25">
      <c r="A258">
        <v>256</v>
      </c>
      <c r="B258" t="s">
        <v>397</v>
      </c>
      <c r="C258" t="s">
        <v>398</v>
      </c>
      <c r="D258" t="s">
        <v>399</v>
      </c>
      <c r="E258" t="s">
        <v>543</v>
      </c>
      <c r="F258" t="s">
        <v>543</v>
      </c>
      <c r="G258" t="s">
        <v>228</v>
      </c>
      <c r="H258">
        <v>-1</v>
      </c>
      <c r="I258" t="s">
        <v>400</v>
      </c>
      <c r="J258">
        <v>30101003054</v>
      </c>
      <c r="K258" t="s">
        <v>498</v>
      </c>
      <c r="L258">
        <v>752216.77</v>
      </c>
      <c r="M258">
        <v>9683892.8900000006</v>
      </c>
    </row>
    <row r="259" spans="1:13" hidden="1" x14ac:dyDescent="0.25">
      <c r="A259">
        <v>257</v>
      </c>
      <c r="B259" t="s">
        <v>397</v>
      </c>
      <c r="C259" t="s">
        <v>398</v>
      </c>
      <c r="D259" t="s">
        <v>399</v>
      </c>
      <c r="E259" t="s">
        <v>544</v>
      </c>
      <c r="F259" t="s">
        <v>544</v>
      </c>
      <c r="G259" t="s">
        <v>228</v>
      </c>
      <c r="H259">
        <v>-1</v>
      </c>
      <c r="I259" t="s">
        <v>400</v>
      </c>
      <c r="J259">
        <v>30101001066</v>
      </c>
      <c r="K259" t="s">
        <v>498</v>
      </c>
      <c r="L259">
        <v>724711.16</v>
      </c>
      <c r="M259">
        <v>9688081.4800000004</v>
      </c>
    </row>
    <row r="260" spans="1:13" hidden="1" x14ac:dyDescent="0.25">
      <c r="A260">
        <v>258</v>
      </c>
      <c r="B260" t="s">
        <v>397</v>
      </c>
      <c r="C260" t="s">
        <v>398</v>
      </c>
      <c r="D260" t="s">
        <v>399</v>
      </c>
      <c r="E260" t="s">
        <v>545</v>
      </c>
      <c r="F260" t="s">
        <v>545</v>
      </c>
      <c r="G260" t="s">
        <v>546</v>
      </c>
      <c r="H260">
        <v>-1</v>
      </c>
      <c r="I260" t="s">
        <v>400</v>
      </c>
      <c r="J260">
        <v>30101001054</v>
      </c>
      <c r="K260" t="s">
        <v>498</v>
      </c>
      <c r="L260">
        <v>723055.07</v>
      </c>
      <c r="M260">
        <v>9689634.2400000002</v>
      </c>
    </row>
    <row r="261" spans="1:13" hidden="1" x14ac:dyDescent="0.25">
      <c r="A261">
        <v>259</v>
      </c>
      <c r="B261" t="s">
        <v>397</v>
      </c>
      <c r="C261" t="s">
        <v>398</v>
      </c>
      <c r="D261" t="s">
        <v>399</v>
      </c>
      <c r="E261" t="s">
        <v>547</v>
      </c>
      <c r="F261" t="s">
        <v>547</v>
      </c>
      <c r="G261" t="s">
        <v>228</v>
      </c>
      <c r="H261">
        <v>-1</v>
      </c>
      <c r="I261" t="s">
        <v>400</v>
      </c>
      <c r="J261">
        <v>30103006051</v>
      </c>
      <c r="K261" t="s">
        <v>498</v>
      </c>
      <c r="L261">
        <v>729774.77</v>
      </c>
      <c r="M261">
        <v>9689140.4399999995</v>
      </c>
    </row>
    <row r="262" spans="1:13" hidden="1" x14ac:dyDescent="0.25">
      <c r="A262">
        <v>260</v>
      </c>
      <c r="B262" t="s">
        <v>397</v>
      </c>
      <c r="C262" t="s">
        <v>398</v>
      </c>
      <c r="D262" t="s">
        <v>399</v>
      </c>
      <c r="E262" t="s">
        <v>548</v>
      </c>
      <c r="F262" t="s">
        <v>548</v>
      </c>
      <c r="G262" t="s">
        <v>228</v>
      </c>
      <c r="H262">
        <v>-1</v>
      </c>
      <c r="I262" t="s">
        <v>400</v>
      </c>
      <c r="J262">
        <v>30102001055</v>
      </c>
      <c r="K262" t="s">
        <v>498</v>
      </c>
      <c r="L262">
        <v>720462.43</v>
      </c>
      <c r="M262">
        <v>9844686.5700000003</v>
      </c>
    </row>
    <row r="263" spans="1:13" hidden="1" x14ac:dyDescent="0.25">
      <c r="A263">
        <v>261</v>
      </c>
      <c r="B263" t="s">
        <v>397</v>
      </c>
      <c r="C263" t="s">
        <v>398</v>
      </c>
      <c r="D263" t="s">
        <v>399</v>
      </c>
      <c r="E263" t="s">
        <v>549</v>
      </c>
      <c r="F263" t="s">
        <v>549</v>
      </c>
      <c r="G263" t="s">
        <v>228</v>
      </c>
      <c r="H263">
        <v>-1</v>
      </c>
      <c r="I263" t="s">
        <v>400</v>
      </c>
      <c r="J263">
        <v>30102003055</v>
      </c>
      <c r="K263" t="s">
        <v>498</v>
      </c>
      <c r="L263">
        <v>703354.11</v>
      </c>
      <c r="M263">
        <v>9815762.0899999999</v>
      </c>
    </row>
    <row r="264" spans="1:13" hidden="1" x14ac:dyDescent="0.25">
      <c r="A264">
        <v>262</v>
      </c>
      <c r="B264" t="s">
        <v>397</v>
      </c>
      <c r="C264" t="s">
        <v>398</v>
      </c>
      <c r="D264" t="s">
        <v>399</v>
      </c>
      <c r="E264" t="s">
        <v>550</v>
      </c>
      <c r="F264" t="s">
        <v>550</v>
      </c>
      <c r="G264" t="s">
        <v>228</v>
      </c>
      <c r="H264">
        <v>-1</v>
      </c>
      <c r="I264" t="s">
        <v>400</v>
      </c>
      <c r="J264">
        <v>30213001054</v>
      </c>
      <c r="K264" t="s">
        <v>498</v>
      </c>
      <c r="L264">
        <v>577492.28419999999</v>
      </c>
      <c r="M264">
        <v>9891947.8976000007</v>
      </c>
    </row>
    <row r="265" spans="1:13" hidden="1" x14ac:dyDescent="0.25">
      <c r="A265">
        <v>263</v>
      </c>
      <c r="B265" t="s">
        <v>397</v>
      </c>
      <c r="C265" t="s">
        <v>398</v>
      </c>
      <c r="D265" t="s">
        <v>399</v>
      </c>
      <c r="E265" t="s">
        <v>551</v>
      </c>
      <c r="F265" t="s">
        <v>551</v>
      </c>
      <c r="G265" t="s">
        <v>228</v>
      </c>
      <c r="H265">
        <v>-1</v>
      </c>
      <c r="I265" t="s">
        <v>400</v>
      </c>
      <c r="J265">
        <v>30101005054</v>
      </c>
      <c r="K265" t="s">
        <v>498</v>
      </c>
      <c r="L265">
        <v>746925.96</v>
      </c>
      <c r="M265">
        <v>9684574.4700000007</v>
      </c>
    </row>
    <row r="266" spans="1:13" hidden="1" x14ac:dyDescent="0.25">
      <c r="A266">
        <v>264</v>
      </c>
      <c r="B266" t="s">
        <v>397</v>
      </c>
      <c r="C266" t="s">
        <v>398</v>
      </c>
      <c r="D266" t="s">
        <v>399</v>
      </c>
      <c r="E266" t="s">
        <v>552</v>
      </c>
      <c r="F266" t="s">
        <v>552</v>
      </c>
      <c r="G266" t="s">
        <v>228</v>
      </c>
      <c r="H266">
        <v>-1</v>
      </c>
      <c r="I266" t="s">
        <v>400</v>
      </c>
      <c r="J266">
        <v>30105006051</v>
      </c>
      <c r="K266" t="s">
        <v>498</v>
      </c>
      <c r="L266">
        <v>757566.13</v>
      </c>
      <c r="M266">
        <v>9910562.7599999998</v>
      </c>
    </row>
    <row r="267" spans="1:13" hidden="1" x14ac:dyDescent="0.25">
      <c r="A267">
        <v>265</v>
      </c>
      <c r="B267" t="s">
        <v>397</v>
      </c>
      <c r="C267" t="s">
        <v>398</v>
      </c>
      <c r="D267" t="s">
        <v>399</v>
      </c>
      <c r="E267" t="s">
        <v>553</v>
      </c>
      <c r="F267" t="s">
        <v>553</v>
      </c>
      <c r="G267" t="s">
        <v>228</v>
      </c>
      <c r="H267">
        <v>-1</v>
      </c>
      <c r="I267" t="s">
        <v>400</v>
      </c>
      <c r="J267">
        <v>30105004053</v>
      </c>
      <c r="K267" t="s">
        <v>498</v>
      </c>
      <c r="L267">
        <v>739568.49</v>
      </c>
      <c r="M267">
        <v>9904504.8200000003</v>
      </c>
    </row>
    <row r="268" spans="1:13" hidden="1" x14ac:dyDescent="0.25">
      <c r="A268">
        <v>266</v>
      </c>
      <c r="B268" t="s">
        <v>397</v>
      </c>
      <c r="C268" t="s">
        <v>398</v>
      </c>
      <c r="D268" t="s">
        <v>399</v>
      </c>
      <c r="E268" t="s">
        <v>554</v>
      </c>
      <c r="F268" t="s">
        <v>554</v>
      </c>
      <c r="G268" t="s">
        <v>228</v>
      </c>
      <c r="H268">
        <v>-1</v>
      </c>
      <c r="I268" t="s">
        <v>400</v>
      </c>
      <c r="J268">
        <v>30105004056</v>
      </c>
      <c r="K268" t="s">
        <v>498</v>
      </c>
      <c r="L268">
        <v>723260.33</v>
      </c>
      <c r="M268">
        <v>9895384.0600000005</v>
      </c>
    </row>
    <row r="269" spans="1:13" hidden="1" x14ac:dyDescent="0.25">
      <c r="A269">
        <v>267</v>
      </c>
      <c r="B269" t="s">
        <v>397</v>
      </c>
      <c r="C269" t="s">
        <v>398</v>
      </c>
      <c r="D269" t="s">
        <v>399</v>
      </c>
      <c r="E269" t="s">
        <v>555</v>
      </c>
      <c r="F269" t="s">
        <v>555</v>
      </c>
      <c r="G269" t="s">
        <v>228</v>
      </c>
      <c r="H269">
        <v>-1</v>
      </c>
      <c r="I269" t="s">
        <v>400</v>
      </c>
      <c r="J269">
        <v>30105007051</v>
      </c>
      <c r="K269" t="s">
        <v>498</v>
      </c>
      <c r="L269">
        <v>731386.74</v>
      </c>
      <c r="M269">
        <v>9911494.4499999993</v>
      </c>
    </row>
    <row r="270" spans="1:13" hidden="1" x14ac:dyDescent="0.25">
      <c r="A270">
        <v>268</v>
      </c>
      <c r="B270" t="s">
        <v>397</v>
      </c>
      <c r="C270" t="s">
        <v>398</v>
      </c>
      <c r="D270" t="s">
        <v>399</v>
      </c>
      <c r="E270" t="s">
        <v>556</v>
      </c>
      <c r="F270" t="s">
        <v>556</v>
      </c>
      <c r="G270" t="s">
        <v>228</v>
      </c>
      <c r="H270">
        <v>-1</v>
      </c>
      <c r="I270" t="s">
        <v>400</v>
      </c>
      <c r="J270">
        <v>30101015051</v>
      </c>
      <c r="K270" t="s">
        <v>498</v>
      </c>
      <c r="L270">
        <v>664304.64000000001</v>
      </c>
      <c r="M270">
        <v>9672159.6300000008</v>
      </c>
    </row>
    <row r="271" spans="1:13" hidden="1" x14ac:dyDescent="0.25">
      <c r="A271">
        <v>269</v>
      </c>
      <c r="B271" t="s">
        <v>397</v>
      </c>
      <c r="C271" t="s">
        <v>398</v>
      </c>
      <c r="D271" t="s">
        <v>399</v>
      </c>
      <c r="E271" t="s">
        <v>557</v>
      </c>
      <c r="F271" t="s">
        <v>557</v>
      </c>
      <c r="G271" t="s">
        <v>228</v>
      </c>
      <c r="H271">
        <v>-1</v>
      </c>
      <c r="I271" t="s">
        <v>400</v>
      </c>
      <c r="J271">
        <v>30103004051</v>
      </c>
      <c r="K271" t="s">
        <v>498</v>
      </c>
      <c r="L271">
        <v>678039.59</v>
      </c>
      <c r="M271">
        <v>9739590.2899999991</v>
      </c>
    </row>
    <row r="272" spans="1:13" hidden="1" x14ac:dyDescent="0.25">
      <c r="A272">
        <v>270</v>
      </c>
      <c r="B272" t="s">
        <v>397</v>
      </c>
      <c r="C272" t="s">
        <v>398</v>
      </c>
      <c r="D272" t="s">
        <v>399</v>
      </c>
      <c r="E272" t="s">
        <v>558</v>
      </c>
      <c r="F272" t="s">
        <v>558</v>
      </c>
      <c r="G272" t="s">
        <v>559</v>
      </c>
      <c r="H272">
        <v>-1</v>
      </c>
      <c r="I272" t="s">
        <v>400</v>
      </c>
      <c r="J272">
        <v>30118007055</v>
      </c>
      <c r="K272" t="s">
        <v>498</v>
      </c>
      <c r="L272">
        <v>770721.14</v>
      </c>
      <c r="M272">
        <v>9858427.0500000007</v>
      </c>
    </row>
    <row r="273" spans="1:13" hidden="1" x14ac:dyDescent="0.25">
      <c r="A273">
        <v>271</v>
      </c>
      <c r="B273" t="s">
        <v>397</v>
      </c>
      <c r="C273" t="s">
        <v>398</v>
      </c>
      <c r="D273" t="s">
        <v>399</v>
      </c>
      <c r="E273" t="s">
        <v>560</v>
      </c>
      <c r="F273" t="s">
        <v>560</v>
      </c>
      <c r="G273" t="s">
        <v>228</v>
      </c>
      <c r="H273">
        <v>-1</v>
      </c>
      <c r="I273" t="s">
        <v>400</v>
      </c>
      <c r="J273">
        <v>30118007058</v>
      </c>
      <c r="K273" t="s">
        <v>498</v>
      </c>
      <c r="L273">
        <v>769411.55039999995</v>
      </c>
      <c r="M273">
        <v>9853914.8648000006</v>
      </c>
    </row>
    <row r="274" spans="1:13" hidden="1" x14ac:dyDescent="0.25">
      <c r="A274">
        <v>272</v>
      </c>
      <c r="B274" t="s">
        <v>397</v>
      </c>
      <c r="C274" t="s">
        <v>398</v>
      </c>
      <c r="D274" t="s">
        <v>399</v>
      </c>
      <c r="E274" t="s">
        <v>561</v>
      </c>
      <c r="F274" t="s">
        <v>561</v>
      </c>
      <c r="G274" t="s">
        <v>228</v>
      </c>
      <c r="H274">
        <v>-1</v>
      </c>
      <c r="I274" t="s">
        <v>400</v>
      </c>
      <c r="J274">
        <v>30224001054</v>
      </c>
      <c r="K274" t="s">
        <v>498</v>
      </c>
      <c r="L274">
        <v>528592.86930000002</v>
      </c>
      <c r="M274">
        <v>9795502.3539000005</v>
      </c>
    </row>
    <row r="275" spans="1:13" hidden="1" x14ac:dyDescent="0.25">
      <c r="A275">
        <v>273</v>
      </c>
      <c r="B275" t="s">
        <v>397</v>
      </c>
      <c r="C275" t="s">
        <v>398</v>
      </c>
      <c r="D275" t="s">
        <v>399</v>
      </c>
      <c r="E275" t="s">
        <v>562</v>
      </c>
      <c r="F275" t="s">
        <v>562</v>
      </c>
      <c r="G275" t="s">
        <v>228</v>
      </c>
      <c r="H275">
        <v>-1</v>
      </c>
      <c r="I275" t="s">
        <v>400</v>
      </c>
      <c r="J275">
        <v>30213010053</v>
      </c>
      <c r="K275" t="s">
        <v>498</v>
      </c>
      <c r="L275">
        <v>584587.69339999999</v>
      </c>
      <c r="M275">
        <v>9819815.6071000006</v>
      </c>
    </row>
    <row r="276" spans="1:13" hidden="1" x14ac:dyDescent="0.25">
      <c r="A276">
        <v>274</v>
      </c>
      <c r="B276" t="s">
        <v>397</v>
      </c>
      <c r="C276" t="s">
        <v>398</v>
      </c>
      <c r="D276" t="s">
        <v>399</v>
      </c>
      <c r="E276" t="s">
        <v>563</v>
      </c>
      <c r="F276" t="s">
        <v>563</v>
      </c>
      <c r="G276" t="s">
        <v>228</v>
      </c>
      <c r="H276">
        <v>-1</v>
      </c>
      <c r="I276" t="s">
        <v>400</v>
      </c>
      <c r="J276">
        <v>30103003051</v>
      </c>
      <c r="K276" t="s">
        <v>498</v>
      </c>
      <c r="L276">
        <v>711896.61910000001</v>
      </c>
      <c r="M276">
        <v>9730065.6668999996</v>
      </c>
    </row>
    <row r="277" spans="1:13" hidden="1" x14ac:dyDescent="0.25">
      <c r="A277">
        <v>275</v>
      </c>
      <c r="B277" t="s">
        <v>397</v>
      </c>
      <c r="C277" t="s">
        <v>398</v>
      </c>
      <c r="D277" t="s">
        <v>399</v>
      </c>
      <c r="E277" t="s">
        <v>564</v>
      </c>
      <c r="F277" t="s">
        <v>564</v>
      </c>
      <c r="G277" t="s">
        <v>228</v>
      </c>
      <c r="H277">
        <v>-1</v>
      </c>
      <c r="I277" t="s">
        <v>400</v>
      </c>
      <c r="J277">
        <v>30212008051</v>
      </c>
      <c r="K277" t="s">
        <v>498</v>
      </c>
      <c r="L277">
        <v>633276.48389999999</v>
      </c>
      <c r="M277">
        <v>9818481.5112999994</v>
      </c>
    </row>
    <row r="278" spans="1:13" hidden="1" x14ac:dyDescent="0.25">
      <c r="A278">
        <v>276</v>
      </c>
      <c r="B278" t="s">
        <v>397</v>
      </c>
      <c r="C278" t="s">
        <v>398</v>
      </c>
      <c r="D278" t="s">
        <v>399</v>
      </c>
      <c r="E278" t="s">
        <v>565</v>
      </c>
      <c r="F278" t="s">
        <v>565</v>
      </c>
      <c r="G278" t="s">
        <v>228</v>
      </c>
      <c r="H278">
        <v>-1</v>
      </c>
      <c r="I278" t="s">
        <v>400</v>
      </c>
      <c r="J278">
        <v>30213016051</v>
      </c>
      <c r="K278" t="s">
        <v>498</v>
      </c>
      <c r="L278">
        <v>579383.65179999999</v>
      </c>
      <c r="M278">
        <v>9850937.2651000004</v>
      </c>
    </row>
    <row r="279" spans="1:13" hidden="1" x14ac:dyDescent="0.25">
      <c r="A279">
        <v>277</v>
      </c>
      <c r="B279" t="s">
        <v>397</v>
      </c>
      <c r="C279" t="s">
        <v>398</v>
      </c>
      <c r="D279" t="s">
        <v>399</v>
      </c>
      <c r="E279" t="s">
        <v>566</v>
      </c>
      <c r="F279" t="s">
        <v>566</v>
      </c>
      <c r="G279" t="s">
        <v>228</v>
      </c>
      <c r="H279">
        <v>-1</v>
      </c>
      <c r="I279" t="s">
        <v>400</v>
      </c>
      <c r="J279">
        <v>30213010054</v>
      </c>
      <c r="K279" t="s">
        <v>498</v>
      </c>
      <c r="L279">
        <v>585753.75139999995</v>
      </c>
      <c r="M279">
        <v>9830739.7354000006</v>
      </c>
    </row>
    <row r="280" spans="1:13" hidden="1" x14ac:dyDescent="0.25">
      <c r="A280">
        <v>278</v>
      </c>
      <c r="B280" t="s">
        <v>397</v>
      </c>
      <c r="C280" t="s">
        <v>398</v>
      </c>
      <c r="D280" t="s">
        <v>399</v>
      </c>
      <c r="E280" t="s">
        <v>477</v>
      </c>
      <c r="F280" t="s">
        <v>477</v>
      </c>
      <c r="G280" t="s">
        <v>228</v>
      </c>
      <c r="H280">
        <v>-1</v>
      </c>
      <c r="I280" t="s">
        <v>400</v>
      </c>
      <c r="J280">
        <v>30213013053</v>
      </c>
      <c r="K280" t="s">
        <v>498</v>
      </c>
      <c r="L280">
        <v>594232.07510000002</v>
      </c>
      <c r="M280">
        <v>9866336.9630999994</v>
      </c>
    </row>
    <row r="281" spans="1:13" hidden="1" x14ac:dyDescent="0.25">
      <c r="A281">
        <v>279</v>
      </c>
      <c r="B281" t="s">
        <v>397</v>
      </c>
      <c r="C281" t="s">
        <v>398</v>
      </c>
      <c r="D281" t="s">
        <v>399</v>
      </c>
      <c r="E281" t="s">
        <v>550</v>
      </c>
      <c r="F281" t="s">
        <v>550</v>
      </c>
      <c r="G281" t="s">
        <v>228</v>
      </c>
      <c r="H281">
        <v>-1</v>
      </c>
      <c r="I281" t="s">
        <v>400</v>
      </c>
      <c r="J281">
        <v>30213013055</v>
      </c>
      <c r="K281" t="s">
        <v>498</v>
      </c>
      <c r="L281">
        <v>603534.27359999996</v>
      </c>
      <c r="M281">
        <v>9866300.6654000003</v>
      </c>
    </row>
    <row r="282" spans="1:13" hidden="1" x14ac:dyDescent="0.25">
      <c r="A282">
        <v>280</v>
      </c>
      <c r="B282" t="s">
        <v>397</v>
      </c>
      <c r="C282" t="s">
        <v>398</v>
      </c>
      <c r="D282" t="s">
        <v>399</v>
      </c>
      <c r="E282" t="s">
        <v>567</v>
      </c>
      <c r="F282" t="s">
        <v>567</v>
      </c>
      <c r="G282" t="s">
        <v>228</v>
      </c>
      <c r="H282">
        <v>-1</v>
      </c>
      <c r="I282" t="s">
        <v>400</v>
      </c>
      <c r="J282">
        <v>30101013051</v>
      </c>
      <c r="K282" t="s">
        <v>498</v>
      </c>
      <c r="L282">
        <v>771338.73</v>
      </c>
      <c r="M282">
        <v>9710774.3599999994</v>
      </c>
    </row>
    <row r="283" spans="1:13" hidden="1" x14ac:dyDescent="0.25">
      <c r="A283">
        <v>281</v>
      </c>
      <c r="B283" t="s">
        <v>397</v>
      </c>
      <c r="C283" t="s">
        <v>398</v>
      </c>
      <c r="D283" t="s">
        <v>399</v>
      </c>
      <c r="E283" t="s">
        <v>568</v>
      </c>
      <c r="F283" t="s">
        <v>568</v>
      </c>
      <c r="G283" t="s">
        <v>228</v>
      </c>
      <c r="H283">
        <v>-1</v>
      </c>
      <c r="I283" t="s">
        <v>400</v>
      </c>
      <c r="J283">
        <v>30103001057</v>
      </c>
      <c r="K283" t="s">
        <v>498</v>
      </c>
      <c r="L283">
        <v>760798.89</v>
      </c>
      <c r="M283">
        <v>9714848.4700000007</v>
      </c>
    </row>
    <row r="284" spans="1:13" hidden="1" x14ac:dyDescent="0.25">
      <c r="A284">
        <v>282</v>
      </c>
      <c r="B284" t="s">
        <v>397</v>
      </c>
      <c r="C284" t="s">
        <v>398</v>
      </c>
      <c r="D284" t="s">
        <v>399</v>
      </c>
      <c r="E284" t="s">
        <v>569</v>
      </c>
      <c r="F284" t="s">
        <v>569</v>
      </c>
      <c r="G284" t="s">
        <v>228</v>
      </c>
      <c r="H284">
        <v>-1</v>
      </c>
      <c r="I284" t="s">
        <v>400</v>
      </c>
      <c r="J284">
        <v>30213010052</v>
      </c>
      <c r="K284" t="s">
        <v>498</v>
      </c>
      <c r="L284">
        <v>560192.4</v>
      </c>
      <c r="M284">
        <v>9815954.9399999995</v>
      </c>
    </row>
    <row r="285" spans="1:13" hidden="1" x14ac:dyDescent="0.25">
      <c r="A285">
        <v>283</v>
      </c>
      <c r="B285" t="s">
        <v>397</v>
      </c>
      <c r="C285" t="s">
        <v>398</v>
      </c>
      <c r="D285" t="s">
        <v>399</v>
      </c>
      <c r="E285" t="s">
        <v>477</v>
      </c>
      <c r="F285" t="s">
        <v>477</v>
      </c>
      <c r="G285" t="s">
        <v>228</v>
      </c>
      <c r="H285">
        <v>-1</v>
      </c>
      <c r="I285" t="s">
        <v>400</v>
      </c>
      <c r="J285">
        <v>30213006054</v>
      </c>
      <c r="K285" t="s">
        <v>498</v>
      </c>
      <c r="L285">
        <v>562825.13780000003</v>
      </c>
      <c r="M285">
        <v>9838427.7079000007</v>
      </c>
    </row>
    <row r="286" spans="1:13" hidden="1" x14ac:dyDescent="0.25">
      <c r="A286">
        <v>284</v>
      </c>
      <c r="B286" t="s">
        <v>397</v>
      </c>
      <c r="C286" t="s">
        <v>398</v>
      </c>
      <c r="D286" t="s">
        <v>399</v>
      </c>
      <c r="E286" t="s">
        <v>570</v>
      </c>
      <c r="F286" t="s">
        <v>570</v>
      </c>
      <c r="G286" t="s">
        <v>228</v>
      </c>
      <c r="H286">
        <v>-1</v>
      </c>
      <c r="I286" t="s">
        <v>400</v>
      </c>
      <c r="J286">
        <v>3</v>
      </c>
      <c r="K286" t="s">
        <v>452</v>
      </c>
      <c r="L286">
        <v>653730.78</v>
      </c>
      <c r="M286">
        <v>9922339.3900000006</v>
      </c>
    </row>
    <row r="287" spans="1:13" hidden="1" x14ac:dyDescent="0.25">
      <c r="A287">
        <v>285</v>
      </c>
      <c r="B287" t="s">
        <v>397</v>
      </c>
      <c r="C287" t="s">
        <v>398</v>
      </c>
      <c r="D287" t="s">
        <v>399</v>
      </c>
      <c r="E287" t="s">
        <v>571</v>
      </c>
      <c r="F287" t="s">
        <v>571</v>
      </c>
      <c r="G287" t="s">
        <v>228</v>
      </c>
      <c r="H287">
        <v>-1</v>
      </c>
      <c r="I287" t="s">
        <v>400</v>
      </c>
      <c r="J287">
        <v>3</v>
      </c>
      <c r="K287" t="s">
        <v>452</v>
      </c>
      <c r="L287">
        <v>651696.53</v>
      </c>
      <c r="M287">
        <v>9918655.1799999997</v>
      </c>
    </row>
    <row r="288" spans="1:13" hidden="1" x14ac:dyDescent="0.25">
      <c r="A288">
        <v>286</v>
      </c>
      <c r="B288" t="s">
        <v>397</v>
      </c>
      <c r="C288" t="s">
        <v>398</v>
      </c>
      <c r="D288" t="s">
        <v>399</v>
      </c>
      <c r="E288" t="s">
        <v>572</v>
      </c>
      <c r="F288" t="s">
        <v>572</v>
      </c>
      <c r="G288" t="s">
        <v>228</v>
      </c>
      <c r="H288">
        <v>-1</v>
      </c>
      <c r="I288" t="s">
        <v>400</v>
      </c>
      <c r="J288">
        <v>30103001060</v>
      </c>
      <c r="K288" t="s">
        <v>498</v>
      </c>
      <c r="L288">
        <v>756799.80790000001</v>
      </c>
      <c r="M288">
        <v>9707896.3299000002</v>
      </c>
    </row>
    <row r="289" spans="1:13" hidden="1" x14ac:dyDescent="0.25">
      <c r="A289">
        <v>287</v>
      </c>
      <c r="B289" t="s">
        <v>397</v>
      </c>
      <c r="C289" t="s">
        <v>398</v>
      </c>
      <c r="D289" t="s">
        <v>399</v>
      </c>
      <c r="E289" t="s">
        <v>573</v>
      </c>
      <c r="F289" t="s">
        <v>573</v>
      </c>
      <c r="G289" t="s">
        <v>228</v>
      </c>
      <c r="H289">
        <v>-1</v>
      </c>
      <c r="I289" t="s">
        <v>400</v>
      </c>
      <c r="J289">
        <v>30101001056</v>
      </c>
      <c r="K289" t="s">
        <v>498</v>
      </c>
      <c r="L289">
        <v>728667.93099999998</v>
      </c>
      <c r="M289">
        <v>9686297.2578999996</v>
      </c>
    </row>
    <row r="290" spans="1:13" hidden="1" x14ac:dyDescent="0.25">
      <c r="A290">
        <v>288</v>
      </c>
      <c r="B290" t="s">
        <v>397</v>
      </c>
      <c r="C290" t="s">
        <v>398</v>
      </c>
      <c r="D290" t="s">
        <v>399</v>
      </c>
      <c r="E290" t="s">
        <v>574</v>
      </c>
      <c r="F290" t="s">
        <v>574</v>
      </c>
      <c r="G290" t="s">
        <v>575</v>
      </c>
      <c r="H290">
        <v>-1</v>
      </c>
      <c r="I290" t="s">
        <v>400</v>
      </c>
      <c r="J290">
        <v>30111010053</v>
      </c>
      <c r="K290" t="s">
        <v>498</v>
      </c>
      <c r="L290">
        <v>596981.48400000005</v>
      </c>
      <c r="M290">
        <v>9559190.5727999993</v>
      </c>
    </row>
    <row r="291" spans="1:13" hidden="1" x14ac:dyDescent="0.25">
      <c r="A291">
        <v>289</v>
      </c>
      <c r="B291" t="s">
        <v>397</v>
      </c>
      <c r="C291" t="s">
        <v>398</v>
      </c>
      <c r="D291" t="s">
        <v>399</v>
      </c>
      <c r="E291" t="s">
        <v>576</v>
      </c>
      <c r="F291" t="s">
        <v>576</v>
      </c>
      <c r="G291" t="s">
        <v>228</v>
      </c>
      <c r="H291">
        <v>-1</v>
      </c>
      <c r="I291" t="s">
        <v>400</v>
      </c>
      <c r="J291">
        <v>30207014051</v>
      </c>
      <c r="K291" t="s">
        <v>498</v>
      </c>
      <c r="L291">
        <v>599457.31999999995</v>
      </c>
      <c r="M291">
        <v>9574355.1099999994</v>
      </c>
    </row>
    <row r="292" spans="1:13" hidden="1" x14ac:dyDescent="0.25">
      <c r="A292">
        <v>290</v>
      </c>
      <c r="B292" t="s">
        <v>397</v>
      </c>
      <c r="C292" t="s">
        <v>398</v>
      </c>
      <c r="D292" t="s">
        <v>399</v>
      </c>
      <c r="E292" t="s">
        <v>577</v>
      </c>
      <c r="F292" t="s">
        <v>577</v>
      </c>
      <c r="G292" t="s">
        <v>228</v>
      </c>
      <c r="H292">
        <v>-1</v>
      </c>
      <c r="I292" t="s">
        <v>400</v>
      </c>
      <c r="J292">
        <v>30321004053</v>
      </c>
      <c r="K292" t="s">
        <v>498</v>
      </c>
      <c r="L292">
        <v>997118.77190000005</v>
      </c>
      <c r="M292">
        <v>9966161.6483999994</v>
      </c>
    </row>
    <row r="293" spans="1:13" hidden="1" x14ac:dyDescent="0.25">
      <c r="A293">
        <v>291</v>
      </c>
      <c r="B293" t="s">
        <v>397</v>
      </c>
      <c r="C293" t="s">
        <v>398</v>
      </c>
      <c r="D293" t="s">
        <v>399</v>
      </c>
      <c r="E293" t="s">
        <v>578</v>
      </c>
      <c r="F293" t="s">
        <v>578</v>
      </c>
      <c r="G293" t="s">
        <v>228</v>
      </c>
      <c r="H293">
        <v>-1</v>
      </c>
      <c r="I293" t="s">
        <v>400</v>
      </c>
      <c r="J293">
        <v>30207002055</v>
      </c>
      <c r="K293" t="s">
        <v>498</v>
      </c>
      <c r="L293">
        <v>590490.26969999995</v>
      </c>
      <c r="M293">
        <v>9599591.9382000007</v>
      </c>
    </row>
    <row r="294" spans="1:13" hidden="1" x14ac:dyDescent="0.25">
      <c r="A294">
        <v>292</v>
      </c>
      <c r="B294" t="s">
        <v>397</v>
      </c>
      <c r="C294" t="s">
        <v>398</v>
      </c>
      <c r="D294" t="s">
        <v>399</v>
      </c>
      <c r="E294" t="s">
        <v>579</v>
      </c>
      <c r="F294" t="s">
        <v>579</v>
      </c>
      <c r="G294" t="s">
        <v>228</v>
      </c>
      <c r="H294">
        <v>-1</v>
      </c>
      <c r="I294" t="s">
        <v>400</v>
      </c>
      <c r="J294">
        <v>30208005055</v>
      </c>
      <c r="K294" t="s">
        <v>498</v>
      </c>
      <c r="L294">
        <v>748001.36</v>
      </c>
      <c r="M294">
        <v>10105955.51</v>
      </c>
    </row>
    <row r="295" spans="1:13" hidden="1" x14ac:dyDescent="0.25">
      <c r="A295">
        <v>293</v>
      </c>
      <c r="B295" t="s">
        <v>397</v>
      </c>
      <c r="C295" t="s">
        <v>398</v>
      </c>
      <c r="D295" t="s">
        <v>399</v>
      </c>
      <c r="E295" t="s">
        <v>580</v>
      </c>
      <c r="F295" t="s">
        <v>580</v>
      </c>
      <c r="G295" t="s">
        <v>228</v>
      </c>
      <c r="H295">
        <v>-1</v>
      </c>
      <c r="I295" t="s">
        <v>400</v>
      </c>
      <c r="J295">
        <v>30104004051</v>
      </c>
      <c r="K295" t="s">
        <v>498</v>
      </c>
      <c r="L295">
        <v>819927.21</v>
      </c>
      <c r="M295">
        <v>10066970.98</v>
      </c>
    </row>
    <row r="296" spans="1:13" hidden="1" x14ac:dyDescent="0.25">
      <c r="A296">
        <v>294</v>
      </c>
      <c r="B296" t="s">
        <v>397</v>
      </c>
      <c r="C296" t="s">
        <v>398</v>
      </c>
      <c r="D296" t="s">
        <v>399</v>
      </c>
      <c r="E296" t="s">
        <v>581</v>
      </c>
      <c r="F296" t="s">
        <v>581</v>
      </c>
      <c r="G296" t="s">
        <v>228</v>
      </c>
      <c r="H296">
        <v>-1</v>
      </c>
      <c r="I296" t="s">
        <v>400</v>
      </c>
      <c r="J296">
        <v>30110001052</v>
      </c>
      <c r="K296" t="s">
        <v>498</v>
      </c>
      <c r="L296">
        <v>825129.65049999999</v>
      </c>
      <c r="M296">
        <v>10026236.293099999</v>
      </c>
    </row>
    <row r="297" spans="1:13" hidden="1" x14ac:dyDescent="0.25">
      <c r="A297">
        <v>295</v>
      </c>
      <c r="B297" t="s">
        <v>397</v>
      </c>
      <c r="C297" t="s">
        <v>398</v>
      </c>
      <c r="D297" t="s">
        <v>399</v>
      </c>
      <c r="E297" t="s">
        <v>582</v>
      </c>
      <c r="F297" t="s">
        <v>582</v>
      </c>
      <c r="G297" t="s">
        <v>228</v>
      </c>
      <c r="H297">
        <v>-1</v>
      </c>
      <c r="I297" t="s">
        <v>400</v>
      </c>
      <c r="J297">
        <v>30117001066</v>
      </c>
      <c r="K297" t="s">
        <v>498</v>
      </c>
      <c r="L297">
        <v>769261.01</v>
      </c>
      <c r="M297">
        <v>9972583.0299999993</v>
      </c>
    </row>
    <row r="298" spans="1:13" hidden="1" x14ac:dyDescent="0.25">
      <c r="A298">
        <v>296</v>
      </c>
      <c r="B298" t="s">
        <v>397</v>
      </c>
      <c r="C298" t="s">
        <v>398</v>
      </c>
      <c r="D298" t="s">
        <v>399</v>
      </c>
      <c r="E298" t="s">
        <v>583</v>
      </c>
      <c r="F298" t="s">
        <v>1660</v>
      </c>
      <c r="G298" t="s">
        <v>228</v>
      </c>
      <c r="H298">
        <v>-1</v>
      </c>
      <c r="I298" t="s">
        <v>400</v>
      </c>
      <c r="J298">
        <v>30212007052</v>
      </c>
      <c r="K298" t="s">
        <v>498</v>
      </c>
      <c r="L298">
        <v>680883.44539999997</v>
      </c>
      <c r="M298">
        <v>9842221.8855000008</v>
      </c>
    </row>
    <row r="299" spans="1:13" hidden="1" x14ac:dyDescent="0.25">
      <c r="A299">
        <v>297</v>
      </c>
      <c r="B299" t="s">
        <v>397</v>
      </c>
      <c r="C299" t="s">
        <v>398</v>
      </c>
      <c r="D299" t="s">
        <v>399</v>
      </c>
      <c r="E299" t="s">
        <v>584</v>
      </c>
      <c r="F299" t="s">
        <v>584</v>
      </c>
      <c r="G299" t="s">
        <v>228</v>
      </c>
      <c r="H299">
        <v>-1</v>
      </c>
      <c r="I299" t="s">
        <v>400</v>
      </c>
      <c r="J299">
        <v>30111003052</v>
      </c>
      <c r="K299" t="s">
        <v>498</v>
      </c>
      <c r="L299">
        <v>658257.86</v>
      </c>
      <c r="M299">
        <v>9577423.3200000003</v>
      </c>
    </row>
    <row r="300" spans="1:13" hidden="1" x14ac:dyDescent="0.25">
      <c r="A300">
        <v>298</v>
      </c>
      <c r="B300" t="s">
        <v>397</v>
      </c>
      <c r="C300" t="s">
        <v>398</v>
      </c>
      <c r="D300" t="s">
        <v>399</v>
      </c>
      <c r="E300" t="s">
        <v>585</v>
      </c>
      <c r="F300" t="s">
        <v>585</v>
      </c>
      <c r="G300" t="s">
        <v>586</v>
      </c>
      <c r="H300">
        <v>-1</v>
      </c>
      <c r="I300" t="s">
        <v>400</v>
      </c>
      <c r="J300">
        <v>30117001055</v>
      </c>
      <c r="K300" t="s">
        <v>498</v>
      </c>
      <c r="L300">
        <v>785635.01</v>
      </c>
      <c r="M300">
        <v>9989341.25</v>
      </c>
    </row>
    <row r="301" spans="1:13" hidden="1" x14ac:dyDescent="0.25">
      <c r="A301">
        <v>299</v>
      </c>
      <c r="B301" t="s">
        <v>397</v>
      </c>
      <c r="C301" t="s">
        <v>398</v>
      </c>
      <c r="D301" t="s">
        <v>399</v>
      </c>
      <c r="E301" t="s">
        <v>587</v>
      </c>
      <c r="F301" t="s">
        <v>587</v>
      </c>
      <c r="G301" t="s">
        <v>228</v>
      </c>
      <c r="H301">
        <v>-1</v>
      </c>
      <c r="I301" t="s">
        <v>400</v>
      </c>
      <c r="J301">
        <v>30117002051</v>
      </c>
      <c r="K301" t="s">
        <v>498</v>
      </c>
      <c r="L301">
        <v>801436.07960000006</v>
      </c>
      <c r="M301">
        <v>9990702.3991999999</v>
      </c>
    </row>
    <row r="302" spans="1:13" hidden="1" x14ac:dyDescent="0.25">
      <c r="A302">
        <v>300</v>
      </c>
      <c r="B302" t="s">
        <v>397</v>
      </c>
      <c r="C302" t="s">
        <v>398</v>
      </c>
      <c r="D302" t="s">
        <v>399</v>
      </c>
      <c r="E302" t="s">
        <v>588</v>
      </c>
      <c r="F302" t="s">
        <v>588</v>
      </c>
      <c r="G302" t="s">
        <v>228</v>
      </c>
      <c r="H302">
        <v>-1</v>
      </c>
      <c r="I302" t="s">
        <v>400</v>
      </c>
      <c r="J302">
        <v>30117001060</v>
      </c>
      <c r="K302" t="s">
        <v>498</v>
      </c>
      <c r="L302">
        <v>801163.40399999998</v>
      </c>
      <c r="M302">
        <v>9987648.0623000003</v>
      </c>
    </row>
    <row r="303" spans="1:13" hidden="1" x14ac:dyDescent="0.25">
      <c r="A303">
        <v>301</v>
      </c>
      <c r="B303" t="s">
        <v>397</v>
      </c>
      <c r="C303" t="s">
        <v>398</v>
      </c>
      <c r="D303" t="s">
        <v>399</v>
      </c>
      <c r="E303" t="s">
        <v>545</v>
      </c>
      <c r="F303" t="s">
        <v>545</v>
      </c>
      <c r="G303" t="s">
        <v>589</v>
      </c>
      <c r="H303">
        <v>-1</v>
      </c>
      <c r="I303" t="s">
        <v>400</v>
      </c>
      <c r="J303">
        <v>30117001059</v>
      </c>
      <c r="K303" t="s">
        <v>498</v>
      </c>
      <c r="L303">
        <v>799353.07510000002</v>
      </c>
      <c r="M303">
        <v>9985863.4395000003</v>
      </c>
    </row>
    <row r="304" spans="1:13" hidden="1" x14ac:dyDescent="0.25">
      <c r="A304">
        <v>302</v>
      </c>
      <c r="B304" t="s">
        <v>397</v>
      </c>
      <c r="C304" t="s">
        <v>398</v>
      </c>
      <c r="D304" t="s">
        <v>399</v>
      </c>
      <c r="E304" t="s">
        <v>590</v>
      </c>
      <c r="F304" t="s">
        <v>590</v>
      </c>
      <c r="G304" t="s">
        <v>228</v>
      </c>
      <c r="H304">
        <v>-1</v>
      </c>
      <c r="I304" t="s">
        <v>400</v>
      </c>
      <c r="J304">
        <v>30117001076</v>
      </c>
      <c r="K304" t="s">
        <v>498</v>
      </c>
      <c r="L304">
        <v>792436.41</v>
      </c>
      <c r="M304">
        <v>9958628.8399999999</v>
      </c>
    </row>
    <row r="305" spans="1:13" hidden="1" x14ac:dyDescent="0.25">
      <c r="A305">
        <v>303</v>
      </c>
      <c r="B305" t="s">
        <v>397</v>
      </c>
      <c r="C305" t="s">
        <v>398</v>
      </c>
      <c r="D305" t="s">
        <v>399</v>
      </c>
      <c r="E305" t="s">
        <v>591</v>
      </c>
      <c r="F305" t="s">
        <v>591</v>
      </c>
      <c r="G305" t="s">
        <v>228</v>
      </c>
      <c r="H305">
        <v>-1</v>
      </c>
      <c r="I305" t="s">
        <v>400</v>
      </c>
      <c r="J305">
        <v>30117003057</v>
      </c>
      <c r="K305" t="s">
        <v>498</v>
      </c>
      <c r="L305">
        <v>775853.85</v>
      </c>
      <c r="M305">
        <v>9957467.2100000009</v>
      </c>
    </row>
    <row r="306" spans="1:13" hidden="1" x14ac:dyDescent="0.25">
      <c r="A306">
        <v>304</v>
      </c>
      <c r="B306" t="s">
        <v>397</v>
      </c>
      <c r="C306" t="s">
        <v>398</v>
      </c>
      <c r="D306" t="s">
        <v>399</v>
      </c>
      <c r="E306" t="s">
        <v>592</v>
      </c>
      <c r="F306" t="s">
        <v>592</v>
      </c>
      <c r="G306" t="s">
        <v>228</v>
      </c>
      <c r="H306">
        <v>-1</v>
      </c>
      <c r="I306" t="s">
        <v>400</v>
      </c>
      <c r="J306">
        <v>30314005052</v>
      </c>
      <c r="K306" t="s">
        <v>498</v>
      </c>
      <c r="L306">
        <v>797665.8</v>
      </c>
      <c r="M306">
        <v>9697731.4100000001</v>
      </c>
    </row>
    <row r="307" spans="1:13" hidden="1" x14ac:dyDescent="0.25">
      <c r="A307">
        <v>305</v>
      </c>
      <c r="B307" t="s">
        <v>397</v>
      </c>
      <c r="C307" t="s">
        <v>398</v>
      </c>
      <c r="D307" t="s">
        <v>399</v>
      </c>
      <c r="E307" t="s">
        <v>593</v>
      </c>
      <c r="F307" t="s">
        <v>593</v>
      </c>
      <c r="G307" t="s">
        <v>228</v>
      </c>
      <c r="H307">
        <v>-1</v>
      </c>
      <c r="I307" t="s">
        <v>400</v>
      </c>
      <c r="J307">
        <v>30314006051</v>
      </c>
      <c r="K307" t="s">
        <v>498</v>
      </c>
      <c r="L307">
        <v>813034.16</v>
      </c>
      <c r="M307">
        <v>9726273.0099999998</v>
      </c>
    </row>
    <row r="308" spans="1:13" hidden="1" x14ac:dyDescent="0.25">
      <c r="A308">
        <v>306</v>
      </c>
      <c r="B308" t="s">
        <v>397</v>
      </c>
      <c r="C308" t="s">
        <v>398</v>
      </c>
      <c r="D308" t="s">
        <v>399</v>
      </c>
      <c r="E308" t="s">
        <v>594</v>
      </c>
      <c r="F308" t="s">
        <v>594</v>
      </c>
      <c r="G308" t="s">
        <v>228</v>
      </c>
      <c r="H308">
        <v>-1</v>
      </c>
      <c r="I308" t="s">
        <v>400</v>
      </c>
      <c r="J308">
        <v>30111011060</v>
      </c>
      <c r="K308" t="s">
        <v>498</v>
      </c>
      <c r="L308">
        <v>682104.16</v>
      </c>
      <c r="M308">
        <v>9628622.7799999993</v>
      </c>
    </row>
    <row r="309" spans="1:13" hidden="1" x14ac:dyDescent="0.25">
      <c r="A309">
        <v>307</v>
      </c>
      <c r="B309" t="s">
        <v>397</v>
      </c>
      <c r="C309" t="s">
        <v>398</v>
      </c>
      <c r="D309" t="s">
        <v>399</v>
      </c>
      <c r="E309" t="s">
        <v>595</v>
      </c>
      <c r="F309" t="s">
        <v>595</v>
      </c>
      <c r="G309" t="s">
        <v>228</v>
      </c>
      <c r="H309">
        <v>-1</v>
      </c>
      <c r="I309" t="s">
        <v>400</v>
      </c>
      <c r="J309">
        <v>30111013051</v>
      </c>
      <c r="K309" t="s">
        <v>498</v>
      </c>
      <c r="L309">
        <v>557693.39289999998</v>
      </c>
      <c r="M309">
        <v>9548327.5764000006</v>
      </c>
    </row>
    <row r="310" spans="1:13" hidden="1" x14ac:dyDescent="0.25">
      <c r="A310">
        <v>308</v>
      </c>
      <c r="B310" t="s">
        <v>397</v>
      </c>
      <c r="C310" t="s">
        <v>398</v>
      </c>
      <c r="D310" t="s">
        <v>399</v>
      </c>
      <c r="E310" t="s">
        <v>596</v>
      </c>
      <c r="F310" t="s">
        <v>596</v>
      </c>
      <c r="G310" t="s">
        <v>228</v>
      </c>
      <c r="H310">
        <v>-1</v>
      </c>
      <c r="I310" t="s">
        <v>400</v>
      </c>
      <c r="J310">
        <v>30209010054</v>
      </c>
      <c r="K310" t="s">
        <v>498</v>
      </c>
      <c r="L310">
        <v>664811.65</v>
      </c>
      <c r="M310">
        <v>9758680.1600000001</v>
      </c>
    </row>
    <row r="311" spans="1:13" hidden="1" x14ac:dyDescent="0.25">
      <c r="A311">
        <v>309</v>
      </c>
      <c r="B311" t="s">
        <v>397</v>
      </c>
      <c r="C311" t="s">
        <v>398</v>
      </c>
      <c r="D311" t="s">
        <v>399</v>
      </c>
      <c r="E311" t="s">
        <v>597</v>
      </c>
      <c r="F311" t="s">
        <v>597</v>
      </c>
      <c r="G311" t="s">
        <v>228</v>
      </c>
      <c r="H311">
        <v>-1</v>
      </c>
      <c r="I311" t="s">
        <v>400</v>
      </c>
      <c r="J311">
        <v>30314001064</v>
      </c>
      <c r="K311" t="s">
        <v>498</v>
      </c>
      <c r="L311">
        <v>816359.39</v>
      </c>
      <c r="M311">
        <v>9740400.4700000007</v>
      </c>
    </row>
    <row r="312" spans="1:13" hidden="1" x14ac:dyDescent="0.25">
      <c r="A312">
        <v>310</v>
      </c>
      <c r="B312" t="s">
        <v>397</v>
      </c>
      <c r="C312" t="s">
        <v>398</v>
      </c>
      <c r="D312" t="s">
        <v>399</v>
      </c>
      <c r="E312" t="s">
        <v>598</v>
      </c>
      <c r="F312" t="s">
        <v>598</v>
      </c>
      <c r="G312" t="s">
        <v>599</v>
      </c>
      <c r="H312">
        <v>-1</v>
      </c>
      <c r="I312" t="s">
        <v>400</v>
      </c>
      <c r="J312">
        <v>30209020055</v>
      </c>
      <c r="K312" t="s">
        <v>498</v>
      </c>
      <c r="L312">
        <v>650381.86</v>
      </c>
      <c r="M312">
        <v>9760268.9100000001</v>
      </c>
    </row>
    <row r="313" spans="1:13" hidden="1" x14ac:dyDescent="0.25">
      <c r="A313">
        <v>311</v>
      </c>
      <c r="B313" t="s">
        <v>397</v>
      </c>
      <c r="C313" t="s">
        <v>398</v>
      </c>
      <c r="D313" t="s">
        <v>399</v>
      </c>
      <c r="E313" t="s">
        <v>600</v>
      </c>
      <c r="F313" t="s">
        <v>600</v>
      </c>
      <c r="G313" t="s">
        <v>228</v>
      </c>
      <c r="H313">
        <v>-1</v>
      </c>
      <c r="I313" t="s">
        <v>400</v>
      </c>
      <c r="J313">
        <v>30209011053</v>
      </c>
      <c r="K313" t="s">
        <v>498</v>
      </c>
      <c r="L313">
        <v>650456.79</v>
      </c>
      <c r="M313">
        <v>9708463.6099999994</v>
      </c>
    </row>
    <row r="314" spans="1:13" hidden="1" x14ac:dyDescent="0.25">
      <c r="A314">
        <v>312</v>
      </c>
      <c r="B314" t="s">
        <v>397</v>
      </c>
      <c r="C314" t="s">
        <v>398</v>
      </c>
      <c r="D314" t="s">
        <v>399</v>
      </c>
      <c r="E314" t="s">
        <v>601</v>
      </c>
      <c r="F314" t="s">
        <v>601</v>
      </c>
      <c r="G314" t="s">
        <v>228</v>
      </c>
      <c r="H314">
        <v>-1</v>
      </c>
      <c r="I314" t="s">
        <v>400</v>
      </c>
      <c r="J314">
        <v>30117001065</v>
      </c>
      <c r="K314" t="s">
        <v>498</v>
      </c>
      <c r="L314">
        <v>784747.82550000004</v>
      </c>
      <c r="M314">
        <v>9986358.1664000005</v>
      </c>
    </row>
    <row r="315" spans="1:13" hidden="1" x14ac:dyDescent="0.25">
      <c r="A315">
        <v>313</v>
      </c>
      <c r="B315" t="s">
        <v>397</v>
      </c>
      <c r="C315" t="s">
        <v>398</v>
      </c>
      <c r="D315" t="s">
        <v>399</v>
      </c>
      <c r="E315" t="s">
        <v>602</v>
      </c>
      <c r="F315" t="s">
        <v>602</v>
      </c>
      <c r="G315" t="s">
        <v>228</v>
      </c>
      <c r="H315">
        <v>-1</v>
      </c>
      <c r="I315" t="s">
        <v>400</v>
      </c>
      <c r="J315">
        <v>30117002055</v>
      </c>
      <c r="K315" t="s">
        <v>498</v>
      </c>
      <c r="L315">
        <v>803155.22400000005</v>
      </c>
      <c r="M315">
        <v>9994405.9427000005</v>
      </c>
    </row>
    <row r="316" spans="1:13" hidden="1" x14ac:dyDescent="0.25">
      <c r="A316">
        <v>314</v>
      </c>
      <c r="B316" t="s">
        <v>397</v>
      </c>
      <c r="C316" t="s">
        <v>398</v>
      </c>
      <c r="D316" t="s">
        <v>399</v>
      </c>
      <c r="E316" t="s">
        <v>603</v>
      </c>
      <c r="F316" t="s">
        <v>603</v>
      </c>
      <c r="G316" t="s">
        <v>228</v>
      </c>
      <c r="H316">
        <v>-1</v>
      </c>
      <c r="I316" t="s">
        <v>400</v>
      </c>
      <c r="J316">
        <v>30314001060</v>
      </c>
      <c r="K316" t="s">
        <v>498</v>
      </c>
      <c r="L316">
        <v>793761.93</v>
      </c>
      <c r="M316">
        <v>9757947.1500000004</v>
      </c>
    </row>
    <row r="317" spans="1:13" hidden="1" x14ac:dyDescent="0.25">
      <c r="A317">
        <v>315</v>
      </c>
      <c r="B317" t="s">
        <v>397</v>
      </c>
      <c r="C317" t="s">
        <v>398</v>
      </c>
      <c r="D317" t="s">
        <v>399</v>
      </c>
      <c r="E317" t="s">
        <v>604</v>
      </c>
      <c r="F317" t="s">
        <v>604</v>
      </c>
      <c r="G317" t="s">
        <v>228</v>
      </c>
      <c r="H317">
        <v>-1</v>
      </c>
      <c r="I317" t="s">
        <v>400</v>
      </c>
      <c r="J317">
        <v>30105007054</v>
      </c>
      <c r="K317" t="s">
        <v>498</v>
      </c>
      <c r="L317">
        <v>731049.05</v>
      </c>
      <c r="M317">
        <v>9958807.7799999993</v>
      </c>
    </row>
    <row r="318" spans="1:13" hidden="1" x14ac:dyDescent="0.25">
      <c r="A318">
        <v>316</v>
      </c>
      <c r="B318" t="s">
        <v>397</v>
      </c>
      <c r="C318" t="s">
        <v>398</v>
      </c>
      <c r="D318" t="s">
        <v>399</v>
      </c>
      <c r="E318" t="s">
        <v>605</v>
      </c>
      <c r="F318" t="s">
        <v>605</v>
      </c>
      <c r="G318" t="s">
        <v>606</v>
      </c>
      <c r="H318">
        <v>-1</v>
      </c>
      <c r="I318" t="s">
        <v>400</v>
      </c>
      <c r="J318">
        <v>30106002056</v>
      </c>
      <c r="K318" t="s">
        <v>498</v>
      </c>
      <c r="L318">
        <v>735233.58</v>
      </c>
      <c r="M318">
        <v>9751398.2200000007</v>
      </c>
    </row>
    <row r="319" spans="1:13" hidden="1" x14ac:dyDescent="0.25">
      <c r="A319">
        <v>317</v>
      </c>
      <c r="B319" t="s">
        <v>397</v>
      </c>
      <c r="C319" t="s">
        <v>398</v>
      </c>
      <c r="D319" t="s">
        <v>399</v>
      </c>
      <c r="E319" t="s">
        <v>607</v>
      </c>
      <c r="F319" t="s">
        <v>607</v>
      </c>
      <c r="G319" t="s">
        <v>228</v>
      </c>
      <c r="H319">
        <v>-1</v>
      </c>
      <c r="I319" t="s">
        <v>400</v>
      </c>
      <c r="J319">
        <v>30314005057</v>
      </c>
      <c r="K319" t="s">
        <v>498</v>
      </c>
      <c r="L319">
        <v>809806.08</v>
      </c>
      <c r="M319">
        <v>9703587.8399999999</v>
      </c>
    </row>
    <row r="320" spans="1:13" hidden="1" x14ac:dyDescent="0.25">
      <c r="A320">
        <v>318</v>
      </c>
      <c r="B320" t="s">
        <v>397</v>
      </c>
      <c r="C320" t="s">
        <v>398</v>
      </c>
      <c r="D320" t="s">
        <v>399</v>
      </c>
      <c r="E320" t="s">
        <v>608</v>
      </c>
      <c r="F320" t="s">
        <v>608</v>
      </c>
      <c r="G320" t="s">
        <v>228</v>
      </c>
      <c r="H320">
        <v>-1</v>
      </c>
      <c r="I320" t="s">
        <v>400</v>
      </c>
      <c r="J320">
        <v>30106005052</v>
      </c>
      <c r="K320" t="s">
        <v>498</v>
      </c>
      <c r="L320">
        <v>729308.03529999999</v>
      </c>
      <c r="M320">
        <v>9740998.2203000002</v>
      </c>
    </row>
    <row r="321" spans="1:13" hidden="1" x14ac:dyDescent="0.25">
      <c r="A321">
        <v>319</v>
      </c>
      <c r="B321" t="s">
        <v>397</v>
      </c>
      <c r="C321" t="s">
        <v>398</v>
      </c>
      <c r="D321" t="s">
        <v>399</v>
      </c>
      <c r="E321" t="s">
        <v>609</v>
      </c>
      <c r="F321" t="s">
        <v>609</v>
      </c>
      <c r="G321" t="s">
        <v>228</v>
      </c>
      <c r="H321">
        <v>-1</v>
      </c>
      <c r="I321" t="s">
        <v>400</v>
      </c>
      <c r="J321">
        <v>30106002053</v>
      </c>
      <c r="K321" t="s">
        <v>498</v>
      </c>
      <c r="L321">
        <v>743274.26</v>
      </c>
      <c r="M321">
        <v>9753083.0199999996</v>
      </c>
    </row>
    <row r="322" spans="1:13" hidden="1" x14ac:dyDescent="0.25">
      <c r="A322">
        <v>320</v>
      </c>
      <c r="B322" t="s">
        <v>397</v>
      </c>
      <c r="C322" t="s">
        <v>398</v>
      </c>
      <c r="D322" t="s">
        <v>399</v>
      </c>
      <c r="E322" t="s">
        <v>548</v>
      </c>
      <c r="F322" t="s">
        <v>548</v>
      </c>
      <c r="G322" t="s">
        <v>228</v>
      </c>
      <c r="H322">
        <v>-1</v>
      </c>
      <c r="I322" t="s">
        <v>400</v>
      </c>
      <c r="J322">
        <v>30110001056</v>
      </c>
      <c r="K322" t="s">
        <v>498</v>
      </c>
      <c r="L322">
        <v>819366.27</v>
      </c>
      <c r="M322">
        <v>10054847.27</v>
      </c>
    </row>
    <row r="323" spans="1:13" hidden="1" x14ac:dyDescent="0.25">
      <c r="A323">
        <v>321</v>
      </c>
      <c r="B323" t="s">
        <v>397</v>
      </c>
      <c r="C323" t="s">
        <v>398</v>
      </c>
      <c r="D323" t="s">
        <v>399</v>
      </c>
      <c r="E323" t="s">
        <v>610</v>
      </c>
      <c r="F323" t="s">
        <v>610</v>
      </c>
      <c r="G323" t="s">
        <v>228</v>
      </c>
      <c r="H323">
        <v>-1</v>
      </c>
      <c r="I323" t="s">
        <v>400</v>
      </c>
      <c r="J323">
        <v>3</v>
      </c>
      <c r="K323" t="s">
        <v>452</v>
      </c>
      <c r="L323">
        <v>688326.14</v>
      </c>
      <c r="M323">
        <v>9740793.7400000002</v>
      </c>
    </row>
    <row r="324" spans="1:13" hidden="1" x14ac:dyDescent="0.25">
      <c r="A324">
        <v>322</v>
      </c>
      <c r="B324" t="s">
        <v>397</v>
      </c>
      <c r="C324" t="s">
        <v>398</v>
      </c>
      <c r="D324" t="s">
        <v>399</v>
      </c>
      <c r="E324" t="s">
        <v>611</v>
      </c>
      <c r="F324" t="s">
        <v>611</v>
      </c>
      <c r="G324" t="s">
        <v>228</v>
      </c>
      <c r="H324">
        <v>-1</v>
      </c>
      <c r="I324" t="s">
        <v>400</v>
      </c>
      <c r="J324">
        <v>30110001051</v>
      </c>
      <c r="K324" t="s">
        <v>498</v>
      </c>
      <c r="L324">
        <v>832863.51</v>
      </c>
      <c r="M324">
        <v>10047671.17</v>
      </c>
    </row>
    <row r="325" spans="1:13" hidden="1" x14ac:dyDescent="0.25">
      <c r="A325">
        <v>323</v>
      </c>
      <c r="B325" t="s">
        <v>397</v>
      </c>
      <c r="C325" t="s">
        <v>398</v>
      </c>
      <c r="D325" t="s">
        <v>399</v>
      </c>
      <c r="E325" t="s">
        <v>612</v>
      </c>
      <c r="F325" t="s">
        <v>612</v>
      </c>
      <c r="G325" t="s">
        <v>228</v>
      </c>
      <c r="H325">
        <v>-1</v>
      </c>
      <c r="I325" t="s">
        <v>400</v>
      </c>
      <c r="J325">
        <v>30110006055</v>
      </c>
      <c r="K325" t="s">
        <v>498</v>
      </c>
      <c r="L325">
        <v>812651.43</v>
      </c>
      <c r="M325">
        <v>10051151.689999999</v>
      </c>
    </row>
    <row r="326" spans="1:13" hidden="1" x14ac:dyDescent="0.25">
      <c r="A326">
        <v>324</v>
      </c>
      <c r="B326" t="s">
        <v>397</v>
      </c>
      <c r="C326" t="s">
        <v>398</v>
      </c>
      <c r="D326" t="s">
        <v>399</v>
      </c>
      <c r="E326" t="s">
        <v>613</v>
      </c>
      <c r="F326" t="s">
        <v>613</v>
      </c>
      <c r="G326" t="s">
        <v>228</v>
      </c>
      <c r="H326">
        <v>-1</v>
      </c>
      <c r="I326" t="s">
        <v>400</v>
      </c>
      <c r="J326">
        <v>30111004057</v>
      </c>
      <c r="K326" t="s">
        <v>498</v>
      </c>
      <c r="L326">
        <v>603446.65099999995</v>
      </c>
      <c r="M326">
        <v>9538046.4756000005</v>
      </c>
    </row>
    <row r="327" spans="1:13" hidden="1" x14ac:dyDescent="0.25">
      <c r="A327">
        <v>325</v>
      </c>
      <c r="B327" t="s">
        <v>397</v>
      </c>
      <c r="C327" t="s">
        <v>398</v>
      </c>
      <c r="D327" t="s">
        <v>399</v>
      </c>
      <c r="E327" t="s">
        <v>614</v>
      </c>
      <c r="F327" t="s">
        <v>614</v>
      </c>
      <c r="G327" t="s">
        <v>228</v>
      </c>
      <c r="H327">
        <v>-1</v>
      </c>
      <c r="I327" t="s">
        <v>400</v>
      </c>
      <c r="J327">
        <v>30314010052</v>
      </c>
      <c r="K327" t="s">
        <v>498</v>
      </c>
      <c r="L327">
        <v>813156.06</v>
      </c>
      <c r="M327">
        <v>9707819.2799999993</v>
      </c>
    </row>
    <row r="328" spans="1:13" hidden="1" x14ac:dyDescent="0.25">
      <c r="A328">
        <v>326</v>
      </c>
      <c r="B328" t="s">
        <v>397</v>
      </c>
      <c r="C328" t="s">
        <v>398</v>
      </c>
      <c r="D328" t="s">
        <v>399</v>
      </c>
      <c r="E328" t="s">
        <v>615</v>
      </c>
      <c r="F328" t="s">
        <v>615</v>
      </c>
      <c r="G328" t="s">
        <v>228</v>
      </c>
      <c r="H328">
        <v>-1</v>
      </c>
      <c r="I328" t="s">
        <v>400</v>
      </c>
      <c r="J328">
        <v>30111003051</v>
      </c>
      <c r="K328" t="s">
        <v>498</v>
      </c>
      <c r="L328">
        <v>687725.09</v>
      </c>
      <c r="M328">
        <v>9549580.8599999994</v>
      </c>
    </row>
    <row r="329" spans="1:13" hidden="1" x14ac:dyDescent="0.25">
      <c r="A329">
        <v>327</v>
      </c>
      <c r="B329" t="s">
        <v>397</v>
      </c>
      <c r="C329" t="s">
        <v>398</v>
      </c>
      <c r="D329" t="s">
        <v>399</v>
      </c>
      <c r="E329" t="s">
        <v>565</v>
      </c>
      <c r="F329" t="s">
        <v>565</v>
      </c>
      <c r="G329" t="s">
        <v>228</v>
      </c>
      <c r="H329">
        <v>-1</v>
      </c>
      <c r="I329" t="s">
        <v>400</v>
      </c>
      <c r="J329">
        <v>30319009051</v>
      </c>
      <c r="K329" t="s">
        <v>498</v>
      </c>
      <c r="L329">
        <v>758189.08</v>
      </c>
      <c r="M329">
        <v>9571781.8599999994</v>
      </c>
    </row>
    <row r="330" spans="1:13" hidden="1" x14ac:dyDescent="0.25">
      <c r="A330">
        <v>328</v>
      </c>
      <c r="B330" t="s">
        <v>397</v>
      </c>
      <c r="C330" t="s">
        <v>398</v>
      </c>
      <c r="D330" t="s">
        <v>399</v>
      </c>
      <c r="E330" t="s">
        <v>616</v>
      </c>
      <c r="F330" t="s">
        <v>616</v>
      </c>
      <c r="G330" t="s">
        <v>228</v>
      </c>
      <c r="H330">
        <v>-1</v>
      </c>
      <c r="I330" t="s">
        <v>400</v>
      </c>
      <c r="J330">
        <v>30110004058</v>
      </c>
      <c r="K330" t="s">
        <v>498</v>
      </c>
      <c r="L330">
        <v>808817.81</v>
      </c>
      <c r="M330">
        <v>10021191.26</v>
      </c>
    </row>
    <row r="331" spans="1:13" hidden="1" x14ac:dyDescent="0.25">
      <c r="A331">
        <v>329</v>
      </c>
      <c r="B331" t="s">
        <v>397</v>
      </c>
      <c r="C331" t="s">
        <v>398</v>
      </c>
      <c r="D331" t="s">
        <v>399</v>
      </c>
      <c r="E331" t="s">
        <v>617</v>
      </c>
      <c r="F331" t="s">
        <v>617</v>
      </c>
      <c r="G331" t="s">
        <v>228</v>
      </c>
      <c r="H331">
        <v>-1</v>
      </c>
      <c r="I331" t="s">
        <v>400</v>
      </c>
      <c r="J331">
        <v>30110004056</v>
      </c>
      <c r="K331" t="s">
        <v>498</v>
      </c>
      <c r="L331">
        <v>807985.11</v>
      </c>
      <c r="M331">
        <v>10030065.130000001</v>
      </c>
    </row>
    <row r="332" spans="1:13" hidden="1" x14ac:dyDescent="0.25">
      <c r="A332">
        <v>330</v>
      </c>
      <c r="B332" t="s">
        <v>397</v>
      </c>
      <c r="C332" t="s">
        <v>398</v>
      </c>
      <c r="D332" t="s">
        <v>399</v>
      </c>
      <c r="E332" t="s">
        <v>618</v>
      </c>
      <c r="F332" t="s">
        <v>618</v>
      </c>
      <c r="G332" t="s">
        <v>228</v>
      </c>
      <c r="H332">
        <v>-1</v>
      </c>
      <c r="I332" t="s">
        <v>400</v>
      </c>
      <c r="J332">
        <v>30110004057</v>
      </c>
      <c r="K332" t="s">
        <v>498</v>
      </c>
      <c r="L332">
        <v>812661.53</v>
      </c>
      <c r="M332">
        <v>10021775.609999999</v>
      </c>
    </row>
    <row r="333" spans="1:13" hidden="1" x14ac:dyDescent="0.25">
      <c r="A333">
        <v>331</v>
      </c>
      <c r="B333" t="s">
        <v>397</v>
      </c>
      <c r="C333" t="s">
        <v>398</v>
      </c>
      <c r="D333" t="s">
        <v>399</v>
      </c>
      <c r="E333" t="s">
        <v>619</v>
      </c>
      <c r="F333" t="s">
        <v>619</v>
      </c>
      <c r="G333" t="s">
        <v>228</v>
      </c>
      <c r="H333">
        <v>-1</v>
      </c>
      <c r="I333" t="s">
        <v>400</v>
      </c>
      <c r="J333">
        <v>30110004055</v>
      </c>
      <c r="K333" t="s">
        <v>498</v>
      </c>
      <c r="L333">
        <v>801776.94</v>
      </c>
      <c r="M333">
        <v>10026247.85</v>
      </c>
    </row>
    <row r="334" spans="1:13" hidden="1" x14ac:dyDescent="0.25">
      <c r="A334">
        <v>332</v>
      </c>
      <c r="B334" t="s">
        <v>397</v>
      </c>
      <c r="C334" t="s">
        <v>398</v>
      </c>
      <c r="D334" t="s">
        <v>399</v>
      </c>
      <c r="E334" t="s">
        <v>620</v>
      </c>
      <c r="F334" t="s">
        <v>620</v>
      </c>
      <c r="G334" t="s">
        <v>228</v>
      </c>
      <c r="H334">
        <v>-1</v>
      </c>
      <c r="I334" t="s">
        <v>400</v>
      </c>
      <c r="J334">
        <v>30110002053</v>
      </c>
      <c r="K334" t="s">
        <v>498</v>
      </c>
      <c r="L334">
        <v>812246.02</v>
      </c>
      <c r="M334">
        <v>10039193.99</v>
      </c>
    </row>
    <row r="335" spans="1:13" hidden="1" x14ac:dyDescent="0.25">
      <c r="A335">
        <v>333</v>
      </c>
      <c r="B335" t="s">
        <v>397</v>
      </c>
      <c r="C335" t="s">
        <v>398</v>
      </c>
      <c r="D335" t="s">
        <v>399</v>
      </c>
      <c r="E335" t="s">
        <v>621</v>
      </c>
      <c r="F335" t="s">
        <v>621</v>
      </c>
      <c r="G335" t="s">
        <v>228</v>
      </c>
      <c r="H335">
        <v>-1</v>
      </c>
      <c r="I335" t="s">
        <v>400</v>
      </c>
      <c r="J335">
        <v>30207010056</v>
      </c>
      <c r="K335" t="s">
        <v>498</v>
      </c>
      <c r="L335">
        <v>626651.48</v>
      </c>
      <c r="M335">
        <v>9596801.3399999999</v>
      </c>
    </row>
    <row r="336" spans="1:13" hidden="1" x14ac:dyDescent="0.25">
      <c r="A336">
        <v>334</v>
      </c>
      <c r="B336" t="s">
        <v>397</v>
      </c>
      <c r="C336" t="s">
        <v>398</v>
      </c>
      <c r="D336" t="s">
        <v>399</v>
      </c>
      <c r="E336" t="s">
        <v>622</v>
      </c>
      <c r="F336" t="s">
        <v>622</v>
      </c>
      <c r="G336" t="s">
        <v>623</v>
      </c>
      <c r="H336">
        <v>-1</v>
      </c>
      <c r="I336" t="s">
        <v>400</v>
      </c>
      <c r="J336">
        <v>30207006051</v>
      </c>
      <c r="K336" t="s">
        <v>498</v>
      </c>
      <c r="L336">
        <v>627553.51</v>
      </c>
      <c r="M336">
        <v>9647300.9700000007</v>
      </c>
    </row>
    <row r="337" spans="1:13" hidden="1" x14ac:dyDescent="0.25">
      <c r="A337">
        <v>335</v>
      </c>
      <c r="B337" t="s">
        <v>397</v>
      </c>
      <c r="C337" t="s">
        <v>398</v>
      </c>
      <c r="D337" t="s">
        <v>399</v>
      </c>
      <c r="E337" t="s">
        <v>624</v>
      </c>
      <c r="F337" t="s">
        <v>624</v>
      </c>
      <c r="G337" t="s">
        <v>228</v>
      </c>
      <c r="H337">
        <v>-1</v>
      </c>
      <c r="I337" t="s">
        <v>400</v>
      </c>
      <c r="J337">
        <v>30110001054</v>
      </c>
      <c r="K337" t="s">
        <v>498</v>
      </c>
      <c r="L337">
        <v>820623.21</v>
      </c>
      <c r="M337">
        <v>10032925.970000001</v>
      </c>
    </row>
    <row r="338" spans="1:13" hidden="1" x14ac:dyDescent="0.25">
      <c r="A338">
        <v>336</v>
      </c>
      <c r="B338" t="s">
        <v>397</v>
      </c>
      <c r="C338" t="s">
        <v>398</v>
      </c>
      <c r="D338" t="s">
        <v>399</v>
      </c>
      <c r="E338" t="s">
        <v>625</v>
      </c>
      <c r="F338" t="s">
        <v>625</v>
      </c>
      <c r="G338" t="s">
        <v>228</v>
      </c>
      <c r="H338">
        <v>-1</v>
      </c>
      <c r="I338" t="s">
        <v>400</v>
      </c>
      <c r="J338">
        <v>30117001072</v>
      </c>
      <c r="K338" t="s">
        <v>498</v>
      </c>
      <c r="L338">
        <v>748386.52</v>
      </c>
      <c r="M338">
        <v>10015686.789999999</v>
      </c>
    </row>
    <row r="339" spans="1:13" hidden="1" x14ac:dyDescent="0.25">
      <c r="A339">
        <v>337</v>
      </c>
      <c r="B339" t="s">
        <v>397</v>
      </c>
      <c r="C339" t="s">
        <v>398</v>
      </c>
      <c r="D339" t="s">
        <v>399</v>
      </c>
      <c r="E339" t="s">
        <v>626</v>
      </c>
      <c r="F339" t="s">
        <v>626</v>
      </c>
      <c r="G339" t="s">
        <v>228</v>
      </c>
      <c r="H339">
        <v>-1</v>
      </c>
      <c r="I339" t="s">
        <v>400</v>
      </c>
      <c r="J339">
        <v>30117001058</v>
      </c>
      <c r="K339" t="s">
        <v>498</v>
      </c>
      <c r="L339">
        <v>788997.10549999995</v>
      </c>
      <c r="M339">
        <v>10013696.91</v>
      </c>
    </row>
    <row r="340" spans="1:13" hidden="1" x14ac:dyDescent="0.25">
      <c r="A340">
        <v>338</v>
      </c>
      <c r="B340" t="s">
        <v>397</v>
      </c>
      <c r="C340" t="s">
        <v>398</v>
      </c>
      <c r="D340" t="s">
        <v>399</v>
      </c>
      <c r="E340" t="s">
        <v>627</v>
      </c>
      <c r="F340" t="s">
        <v>627</v>
      </c>
      <c r="G340" t="s">
        <v>228</v>
      </c>
      <c r="H340">
        <v>-1</v>
      </c>
      <c r="I340" t="s">
        <v>400</v>
      </c>
      <c r="J340">
        <v>30104005055</v>
      </c>
      <c r="K340" t="s">
        <v>498</v>
      </c>
      <c r="L340">
        <v>859458.58849999995</v>
      </c>
      <c r="M340">
        <v>10062701.134400001</v>
      </c>
    </row>
    <row r="341" spans="1:13" hidden="1" x14ac:dyDescent="0.25">
      <c r="A341">
        <v>339</v>
      </c>
      <c r="B341" t="s">
        <v>397</v>
      </c>
      <c r="C341" t="s">
        <v>398</v>
      </c>
      <c r="D341" t="s">
        <v>399</v>
      </c>
      <c r="E341" t="s">
        <v>628</v>
      </c>
      <c r="F341" t="s">
        <v>628</v>
      </c>
      <c r="G341" t="s">
        <v>228</v>
      </c>
      <c r="H341">
        <v>-1</v>
      </c>
      <c r="I341" t="s">
        <v>400</v>
      </c>
      <c r="J341">
        <v>30110005051</v>
      </c>
      <c r="K341" t="s">
        <v>498</v>
      </c>
      <c r="L341">
        <v>844660.68709999998</v>
      </c>
      <c r="M341">
        <v>10041515.2437</v>
      </c>
    </row>
    <row r="342" spans="1:13" hidden="1" x14ac:dyDescent="0.25">
      <c r="A342">
        <v>340</v>
      </c>
      <c r="B342" t="s">
        <v>397</v>
      </c>
      <c r="C342" t="s">
        <v>398</v>
      </c>
      <c r="D342" t="s">
        <v>399</v>
      </c>
      <c r="E342" t="s">
        <v>629</v>
      </c>
      <c r="F342" t="s">
        <v>629</v>
      </c>
      <c r="G342" t="s">
        <v>228</v>
      </c>
      <c r="H342">
        <v>-1</v>
      </c>
      <c r="I342" t="s">
        <v>400</v>
      </c>
      <c r="J342">
        <v>30319004052</v>
      </c>
      <c r="K342" t="s">
        <v>498</v>
      </c>
      <c r="L342">
        <v>727618.07</v>
      </c>
      <c r="M342">
        <v>9609653.75</v>
      </c>
    </row>
    <row r="343" spans="1:13" hidden="1" x14ac:dyDescent="0.25">
      <c r="A343">
        <v>341</v>
      </c>
      <c r="B343" t="s">
        <v>397</v>
      </c>
      <c r="C343" t="s">
        <v>398</v>
      </c>
      <c r="D343" t="s">
        <v>399</v>
      </c>
      <c r="E343" t="s">
        <v>630</v>
      </c>
      <c r="F343" t="s">
        <v>630</v>
      </c>
      <c r="G343" t="s">
        <v>228</v>
      </c>
      <c r="H343">
        <v>-1</v>
      </c>
      <c r="I343" t="s">
        <v>400</v>
      </c>
      <c r="J343">
        <v>30104005051</v>
      </c>
      <c r="K343" t="s">
        <v>498</v>
      </c>
      <c r="L343">
        <v>854922.45420000004</v>
      </c>
      <c r="M343">
        <v>10067131.283</v>
      </c>
    </row>
    <row r="344" spans="1:13" hidden="1" x14ac:dyDescent="0.25">
      <c r="A344">
        <v>342</v>
      </c>
      <c r="B344" t="s">
        <v>397</v>
      </c>
      <c r="C344" t="s">
        <v>398</v>
      </c>
      <c r="D344" t="s">
        <v>399</v>
      </c>
      <c r="E344" t="s">
        <v>631</v>
      </c>
      <c r="F344" t="s">
        <v>631</v>
      </c>
      <c r="G344" t="s">
        <v>228</v>
      </c>
      <c r="H344">
        <v>-1</v>
      </c>
      <c r="I344" t="s">
        <v>400</v>
      </c>
      <c r="J344">
        <v>30110001057</v>
      </c>
      <c r="K344" t="s">
        <v>498</v>
      </c>
      <c r="L344">
        <v>814779.9</v>
      </c>
      <c r="M344">
        <v>10036802.800000001</v>
      </c>
    </row>
    <row r="345" spans="1:13" hidden="1" x14ac:dyDescent="0.25">
      <c r="A345">
        <v>343</v>
      </c>
      <c r="B345" t="s">
        <v>397</v>
      </c>
      <c r="C345" t="s">
        <v>398</v>
      </c>
      <c r="D345" t="s">
        <v>399</v>
      </c>
      <c r="E345" t="s">
        <v>632</v>
      </c>
      <c r="F345" t="s">
        <v>632</v>
      </c>
      <c r="G345" t="s">
        <v>228</v>
      </c>
      <c r="H345">
        <v>-1</v>
      </c>
      <c r="I345" t="s">
        <v>400</v>
      </c>
      <c r="J345">
        <v>30110003056</v>
      </c>
      <c r="K345" t="s">
        <v>498</v>
      </c>
      <c r="L345">
        <v>802212.93</v>
      </c>
      <c r="M345">
        <v>10031376.189999999</v>
      </c>
    </row>
    <row r="346" spans="1:13" hidden="1" x14ac:dyDescent="0.25">
      <c r="A346">
        <v>344</v>
      </c>
      <c r="B346" t="s">
        <v>397</v>
      </c>
      <c r="C346" t="s">
        <v>398</v>
      </c>
      <c r="D346" t="s">
        <v>399</v>
      </c>
      <c r="E346" t="s">
        <v>633</v>
      </c>
      <c r="F346" t="s">
        <v>633</v>
      </c>
      <c r="G346" t="s">
        <v>228</v>
      </c>
      <c r="H346">
        <v>-1</v>
      </c>
      <c r="I346" t="s">
        <v>400</v>
      </c>
      <c r="J346">
        <v>30321004052</v>
      </c>
      <c r="K346" t="s">
        <v>498</v>
      </c>
      <c r="L346">
        <v>1049162.0172999999</v>
      </c>
      <c r="M346">
        <v>9950130.9929000009</v>
      </c>
    </row>
    <row r="347" spans="1:13" hidden="1" x14ac:dyDescent="0.25">
      <c r="A347">
        <v>345</v>
      </c>
      <c r="B347" t="s">
        <v>397</v>
      </c>
      <c r="C347" t="s">
        <v>398</v>
      </c>
      <c r="D347" t="s">
        <v>399</v>
      </c>
      <c r="E347" t="s">
        <v>634</v>
      </c>
      <c r="F347" t="s">
        <v>634</v>
      </c>
      <c r="G347" t="s">
        <v>228</v>
      </c>
      <c r="H347">
        <v>-1</v>
      </c>
      <c r="I347" t="s">
        <v>400</v>
      </c>
      <c r="J347">
        <v>30101013052</v>
      </c>
      <c r="K347" t="s">
        <v>498</v>
      </c>
      <c r="L347">
        <v>763484.43</v>
      </c>
      <c r="M347">
        <v>9699335.7699999996</v>
      </c>
    </row>
    <row r="348" spans="1:13" x14ac:dyDescent="0.25">
      <c r="A348">
        <v>346</v>
      </c>
      <c r="B348" t="s">
        <v>397</v>
      </c>
      <c r="C348" t="s">
        <v>398</v>
      </c>
      <c r="D348" t="s">
        <v>399</v>
      </c>
      <c r="E348" t="s">
        <v>635</v>
      </c>
      <c r="F348" t="s">
        <v>635</v>
      </c>
      <c r="G348" t="s">
        <v>228</v>
      </c>
      <c r="H348">
        <v>-1</v>
      </c>
      <c r="I348" t="s">
        <v>400</v>
      </c>
      <c r="J348">
        <v>30103001058</v>
      </c>
      <c r="K348" t="s">
        <v>498</v>
      </c>
      <c r="L348">
        <v>739496.92</v>
      </c>
      <c r="M348">
        <v>9690327.6699999999</v>
      </c>
    </row>
    <row r="349" spans="1:13" hidden="1" x14ac:dyDescent="0.25">
      <c r="A349">
        <v>347</v>
      </c>
      <c r="B349" t="s">
        <v>397</v>
      </c>
      <c r="C349" t="s">
        <v>398</v>
      </c>
      <c r="D349" t="s">
        <v>399</v>
      </c>
      <c r="E349" t="s">
        <v>636</v>
      </c>
      <c r="F349" t="s">
        <v>636</v>
      </c>
      <c r="G349" t="s">
        <v>228</v>
      </c>
      <c r="H349">
        <v>-1</v>
      </c>
      <c r="I349" t="s">
        <v>400</v>
      </c>
      <c r="J349">
        <v>30101001058</v>
      </c>
      <c r="K349" t="s">
        <v>498</v>
      </c>
      <c r="L349">
        <v>730699.37</v>
      </c>
      <c r="M349">
        <v>9682786.8900000006</v>
      </c>
    </row>
    <row r="350" spans="1:13" hidden="1" x14ac:dyDescent="0.25">
      <c r="A350">
        <v>348</v>
      </c>
      <c r="B350" t="s">
        <v>397</v>
      </c>
      <c r="C350" t="s">
        <v>398</v>
      </c>
      <c r="D350" t="s">
        <v>399</v>
      </c>
      <c r="E350" t="s">
        <v>462</v>
      </c>
      <c r="F350" t="s">
        <v>462</v>
      </c>
      <c r="G350" t="s">
        <v>228</v>
      </c>
      <c r="H350">
        <v>-1</v>
      </c>
      <c r="I350" t="s">
        <v>400</v>
      </c>
      <c r="J350">
        <v>30314008051</v>
      </c>
      <c r="K350" t="s">
        <v>498</v>
      </c>
      <c r="L350">
        <v>775768.13</v>
      </c>
      <c r="M350">
        <v>9659458.4100000001</v>
      </c>
    </row>
    <row r="351" spans="1:13" hidden="1" x14ac:dyDescent="0.25">
      <c r="A351">
        <v>349</v>
      </c>
      <c r="B351" t="s">
        <v>397</v>
      </c>
      <c r="C351" t="s">
        <v>398</v>
      </c>
      <c r="D351" t="s">
        <v>399</v>
      </c>
      <c r="E351" t="s">
        <v>637</v>
      </c>
      <c r="F351" t="s">
        <v>637</v>
      </c>
      <c r="G351" t="s">
        <v>228</v>
      </c>
      <c r="H351">
        <v>-1</v>
      </c>
      <c r="I351" t="s">
        <v>400</v>
      </c>
      <c r="J351">
        <v>30117004054</v>
      </c>
      <c r="K351" t="s">
        <v>498</v>
      </c>
      <c r="L351">
        <v>820321.48</v>
      </c>
      <c r="M351">
        <v>10008439.630000001</v>
      </c>
    </row>
    <row r="352" spans="1:13" hidden="1" x14ac:dyDescent="0.25">
      <c r="A352">
        <v>350</v>
      </c>
      <c r="B352" t="s">
        <v>397</v>
      </c>
      <c r="C352" t="s">
        <v>398</v>
      </c>
      <c r="D352" t="s">
        <v>399</v>
      </c>
      <c r="E352" t="s">
        <v>638</v>
      </c>
      <c r="F352" t="s">
        <v>638</v>
      </c>
      <c r="G352" t="s">
        <v>228</v>
      </c>
      <c r="H352">
        <v>-1</v>
      </c>
      <c r="I352" t="s">
        <v>400</v>
      </c>
      <c r="J352">
        <v>30117004054</v>
      </c>
      <c r="K352" t="s">
        <v>498</v>
      </c>
      <c r="L352">
        <v>817591.23</v>
      </c>
      <c r="M352">
        <v>10002695.33</v>
      </c>
    </row>
    <row r="353" spans="1:13" hidden="1" x14ac:dyDescent="0.25">
      <c r="A353">
        <v>351</v>
      </c>
      <c r="B353" t="s">
        <v>397</v>
      </c>
      <c r="C353" t="s">
        <v>398</v>
      </c>
      <c r="D353" t="s">
        <v>399</v>
      </c>
      <c r="E353" t="s">
        <v>639</v>
      </c>
      <c r="F353" t="s">
        <v>639</v>
      </c>
      <c r="G353" t="s">
        <v>228</v>
      </c>
      <c r="H353">
        <v>-1</v>
      </c>
      <c r="I353" t="s">
        <v>400</v>
      </c>
      <c r="J353">
        <v>30212007052</v>
      </c>
      <c r="K353" t="s">
        <v>498</v>
      </c>
      <c r="L353">
        <v>680494.75</v>
      </c>
      <c r="M353">
        <v>9849124.7300000004</v>
      </c>
    </row>
    <row r="354" spans="1:13" hidden="1" x14ac:dyDescent="0.25">
      <c r="A354">
        <v>352</v>
      </c>
      <c r="B354" t="s">
        <v>397</v>
      </c>
      <c r="C354" t="s">
        <v>398</v>
      </c>
      <c r="D354" t="s">
        <v>399</v>
      </c>
      <c r="E354" t="s">
        <v>640</v>
      </c>
      <c r="F354" t="s">
        <v>640</v>
      </c>
      <c r="G354" t="s">
        <v>228</v>
      </c>
      <c r="H354">
        <v>-1</v>
      </c>
      <c r="I354" t="s">
        <v>400</v>
      </c>
      <c r="J354">
        <v>30123002053</v>
      </c>
      <c r="K354" t="s">
        <v>498</v>
      </c>
      <c r="L354">
        <v>679013.06</v>
      </c>
      <c r="M354">
        <v>9992100.3000000007</v>
      </c>
    </row>
    <row r="355" spans="1:13" hidden="1" x14ac:dyDescent="0.25">
      <c r="A355">
        <v>353</v>
      </c>
      <c r="B355" t="s">
        <v>397</v>
      </c>
      <c r="C355" t="s">
        <v>398</v>
      </c>
      <c r="D355" t="s">
        <v>399</v>
      </c>
      <c r="E355" t="s">
        <v>641</v>
      </c>
      <c r="F355" t="s">
        <v>641</v>
      </c>
      <c r="G355" t="s">
        <v>228</v>
      </c>
      <c r="H355">
        <v>-1</v>
      </c>
      <c r="I355" t="s">
        <v>400</v>
      </c>
      <c r="J355">
        <v>30224001051</v>
      </c>
      <c r="K355" t="s">
        <v>498</v>
      </c>
      <c r="L355">
        <v>525100.95279999997</v>
      </c>
      <c r="M355">
        <v>9744198.3136999998</v>
      </c>
    </row>
    <row r="356" spans="1:13" hidden="1" x14ac:dyDescent="0.25">
      <c r="A356">
        <v>354</v>
      </c>
      <c r="B356" t="s">
        <v>397</v>
      </c>
      <c r="C356" t="s">
        <v>398</v>
      </c>
      <c r="D356" t="s">
        <v>399</v>
      </c>
      <c r="E356" t="s">
        <v>642</v>
      </c>
      <c r="F356" t="s">
        <v>642</v>
      </c>
      <c r="G356" t="s">
        <v>643</v>
      </c>
      <c r="H356">
        <v>-1</v>
      </c>
      <c r="I356" t="s">
        <v>400</v>
      </c>
      <c r="J356">
        <v>30209010053</v>
      </c>
      <c r="K356" t="s">
        <v>498</v>
      </c>
      <c r="L356">
        <v>666341.98</v>
      </c>
      <c r="M356">
        <v>9766387.7799999993</v>
      </c>
    </row>
    <row r="357" spans="1:13" hidden="1" x14ac:dyDescent="0.25">
      <c r="A357">
        <v>355</v>
      </c>
      <c r="B357" t="s">
        <v>397</v>
      </c>
      <c r="C357" t="s">
        <v>398</v>
      </c>
      <c r="D357" t="s">
        <v>399</v>
      </c>
      <c r="E357" t="s">
        <v>644</v>
      </c>
      <c r="F357" t="s">
        <v>644</v>
      </c>
      <c r="G357" t="s">
        <v>645</v>
      </c>
      <c r="H357">
        <v>-1</v>
      </c>
      <c r="I357" t="s">
        <v>400</v>
      </c>
      <c r="J357">
        <v>30209022051</v>
      </c>
      <c r="K357" t="s">
        <v>498</v>
      </c>
      <c r="L357">
        <v>674415.76</v>
      </c>
      <c r="M357">
        <v>9771798.3599999994</v>
      </c>
    </row>
    <row r="358" spans="1:13" hidden="1" x14ac:dyDescent="0.25">
      <c r="A358">
        <v>356</v>
      </c>
      <c r="B358" t="s">
        <v>397</v>
      </c>
      <c r="C358" t="s">
        <v>398</v>
      </c>
      <c r="D358" t="s">
        <v>399</v>
      </c>
      <c r="E358" t="s">
        <v>646</v>
      </c>
      <c r="F358" t="s">
        <v>646</v>
      </c>
      <c r="G358" t="s">
        <v>228</v>
      </c>
      <c r="H358">
        <v>-1</v>
      </c>
      <c r="I358" t="s">
        <v>400</v>
      </c>
      <c r="J358">
        <v>30314003053</v>
      </c>
      <c r="K358" t="s">
        <v>498</v>
      </c>
      <c r="L358">
        <v>785387.51</v>
      </c>
      <c r="M358">
        <v>9665029.6099999994</v>
      </c>
    </row>
    <row r="359" spans="1:13" hidden="1" x14ac:dyDescent="0.25">
      <c r="A359">
        <v>357</v>
      </c>
      <c r="B359" t="s">
        <v>397</v>
      </c>
      <c r="C359" t="s">
        <v>398</v>
      </c>
      <c r="D359" t="s">
        <v>399</v>
      </c>
      <c r="E359" t="s">
        <v>647</v>
      </c>
      <c r="F359" t="s">
        <v>647</v>
      </c>
      <c r="G359" t="s">
        <v>228</v>
      </c>
      <c r="H359">
        <v>-1</v>
      </c>
      <c r="I359" t="s">
        <v>400</v>
      </c>
      <c r="J359">
        <v>30314006055</v>
      </c>
      <c r="K359" t="s">
        <v>498</v>
      </c>
      <c r="L359">
        <v>816770.55</v>
      </c>
      <c r="M359">
        <v>9732199.9800000004</v>
      </c>
    </row>
    <row r="360" spans="1:13" hidden="1" x14ac:dyDescent="0.25">
      <c r="A360">
        <v>358</v>
      </c>
      <c r="B360" t="s">
        <v>397</v>
      </c>
      <c r="C360" t="s">
        <v>398</v>
      </c>
      <c r="D360" t="s">
        <v>399</v>
      </c>
      <c r="E360" t="s">
        <v>648</v>
      </c>
      <c r="F360" t="s">
        <v>648</v>
      </c>
      <c r="G360" t="s">
        <v>228</v>
      </c>
      <c r="H360">
        <v>-1</v>
      </c>
      <c r="I360" t="s">
        <v>400</v>
      </c>
      <c r="J360">
        <v>30314005054</v>
      </c>
      <c r="K360" t="s">
        <v>498</v>
      </c>
      <c r="L360">
        <v>802201.7</v>
      </c>
      <c r="M360">
        <v>9693335.6699999999</v>
      </c>
    </row>
    <row r="361" spans="1:13" hidden="1" x14ac:dyDescent="0.25">
      <c r="A361">
        <v>359</v>
      </c>
      <c r="B361" t="s">
        <v>397</v>
      </c>
      <c r="C361" t="s">
        <v>398</v>
      </c>
      <c r="D361" t="s">
        <v>399</v>
      </c>
      <c r="E361" t="s">
        <v>649</v>
      </c>
      <c r="F361" t="s">
        <v>649</v>
      </c>
      <c r="G361" t="s">
        <v>228</v>
      </c>
      <c r="H361">
        <v>-1</v>
      </c>
      <c r="I361" t="s">
        <v>400</v>
      </c>
      <c r="J361">
        <v>30314003057</v>
      </c>
      <c r="K361" t="s">
        <v>498</v>
      </c>
      <c r="L361">
        <v>792747.76839999994</v>
      </c>
      <c r="M361">
        <v>9677496.4145</v>
      </c>
    </row>
    <row r="362" spans="1:13" hidden="1" x14ac:dyDescent="0.25">
      <c r="A362">
        <v>360</v>
      </c>
      <c r="B362" t="s">
        <v>397</v>
      </c>
      <c r="C362" t="s">
        <v>398</v>
      </c>
      <c r="D362" t="s">
        <v>399</v>
      </c>
      <c r="E362" t="s">
        <v>650</v>
      </c>
      <c r="F362" t="s">
        <v>650</v>
      </c>
      <c r="G362" t="s">
        <v>651</v>
      </c>
      <c r="H362">
        <v>-1</v>
      </c>
      <c r="I362" t="s">
        <v>400</v>
      </c>
      <c r="J362">
        <v>30209001052</v>
      </c>
      <c r="K362" t="s">
        <v>498</v>
      </c>
      <c r="L362">
        <v>570343.2733</v>
      </c>
      <c r="M362">
        <v>9733874.6284999996</v>
      </c>
    </row>
    <row r="363" spans="1:13" hidden="1" x14ac:dyDescent="0.25">
      <c r="A363">
        <v>361</v>
      </c>
      <c r="B363" t="s">
        <v>397</v>
      </c>
      <c r="C363" t="s">
        <v>398</v>
      </c>
      <c r="D363" t="s">
        <v>399</v>
      </c>
      <c r="E363" t="s">
        <v>652</v>
      </c>
      <c r="F363" t="s">
        <v>652</v>
      </c>
      <c r="G363" t="s">
        <v>653</v>
      </c>
      <c r="H363">
        <v>-1</v>
      </c>
      <c r="I363" t="s">
        <v>400</v>
      </c>
      <c r="J363">
        <v>30101003052</v>
      </c>
      <c r="K363" t="s">
        <v>498</v>
      </c>
      <c r="L363">
        <v>750913.62</v>
      </c>
      <c r="M363">
        <v>9681931.1500000004</v>
      </c>
    </row>
    <row r="364" spans="1:13" hidden="1" x14ac:dyDescent="0.25">
      <c r="A364">
        <v>362</v>
      </c>
      <c r="B364" t="s">
        <v>397</v>
      </c>
      <c r="C364" t="s">
        <v>398</v>
      </c>
      <c r="D364" t="s">
        <v>399</v>
      </c>
      <c r="E364" t="s">
        <v>654</v>
      </c>
      <c r="F364" t="s">
        <v>654</v>
      </c>
      <c r="G364" t="s">
        <v>655</v>
      </c>
      <c r="H364">
        <v>-1</v>
      </c>
      <c r="I364" t="s">
        <v>400</v>
      </c>
      <c r="J364">
        <v>30101004053</v>
      </c>
      <c r="K364" t="s">
        <v>498</v>
      </c>
      <c r="L364">
        <v>709528.84420000005</v>
      </c>
      <c r="M364">
        <v>9630355.7300000004</v>
      </c>
    </row>
    <row r="365" spans="1:13" hidden="1" x14ac:dyDescent="0.25">
      <c r="A365">
        <v>363</v>
      </c>
      <c r="B365" t="s">
        <v>397</v>
      </c>
      <c r="C365" t="s">
        <v>398</v>
      </c>
      <c r="D365" t="s">
        <v>399</v>
      </c>
      <c r="E365" t="s">
        <v>656</v>
      </c>
      <c r="F365" t="s">
        <v>656</v>
      </c>
      <c r="G365" t="s">
        <v>228</v>
      </c>
      <c r="H365">
        <v>-1</v>
      </c>
      <c r="I365" t="s">
        <v>400</v>
      </c>
      <c r="J365">
        <v>30314002056</v>
      </c>
      <c r="K365" t="s">
        <v>498</v>
      </c>
      <c r="L365">
        <v>759546.73</v>
      </c>
      <c r="M365">
        <v>9617474.6899999995</v>
      </c>
    </row>
    <row r="366" spans="1:13" hidden="1" x14ac:dyDescent="0.25">
      <c r="A366">
        <v>364</v>
      </c>
      <c r="B366" t="s">
        <v>397</v>
      </c>
      <c r="C366" t="s">
        <v>398</v>
      </c>
      <c r="D366" t="s">
        <v>399</v>
      </c>
      <c r="E366" t="s">
        <v>657</v>
      </c>
      <c r="F366" t="s">
        <v>657</v>
      </c>
      <c r="G366" t="s">
        <v>228</v>
      </c>
      <c r="H366">
        <v>-1</v>
      </c>
      <c r="I366" t="s">
        <v>400</v>
      </c>
      <c r="J366">
        <v>30319006053</v>
      </c>
      <c r="K366" t="s">
        <v>498</v>
      </c>
      <c r="L366">
        <v>778747.92</v>
      </c>
      <c r="M366">
        <v>9604269.7599999998</v>
      </c>
    </row>
    <row r="367" spans="1:13" hidden="1" x14ac:dyDescent="0.25">
      <c r="A367">
        <v>365</v>
      </c>
      <c r="B367" t="s">
        <v>397</v>
      </c>
      <c r="C367" t="s">
        <v>398</v>
      </c>
      <c r="D367" t="s">
        <v>399</v>
      </c>
      <c r="E367" t="s">
        <v>658</v>
      </c>
      <c r="F367" t="s">
        <v>658</v>
      </c>
      <c r="G367" t="s">
        <v>228</v>
      </c>
      <c r="H367">
        <v>-1</v>
      </c>
      <c r="I367" t="s">
        <v>400</v>
      </c>
      <c r="J367">
        <v>30209011051</v>
      </c>
      <c r="K367" t="s">
        <v>498</v>
      </c>
      <c r="L367">
        <v>661952.69999999995</v>
      </c>
      <c r="M367">
        <v>9715995.1300000008</v>
      </c>
    </row>
    <row r="368" spans="1:13" hidden="1" x14ac:dyDescent="0.25">
      <c r="A368">
        <v>366</v>
      </c>
      <c r="B368" t="s">
        <v>397</v>
      </c>
      <c r="C368" t="s">
        <v>398</v>
      </c>
      <c r="D368" t="s">
        <v>399</v>
      </c>
      <c r="E368" t="s">
        <v>659</v>
      </c>
      <c r="F368" t="s">
        <v>659</v>
      </c>
      <c r="G368" t="s">
        <v>228</v>
      </c>
      <c r="H368">
        <v>-1</v>
      </c>
      <c r="I368" t="s">
        <v>400</v>
      </c>
      <c r="J368">
        <v>30209011052</v>
      </c>
      <c r="K368" t="s">
        <v>498</v>
      </c>
      <c r="L368">
        <v>669545.9</v>
      </c>
      <c r="M368">
        <v>9721064.9800000004</v>
      </c>
    </row>
    <row r="369" spans="1:13" hidden="1" x14ac:dyDescent="0.25">
      <c r="A369">
        <v>367</v>
      </c>
      <c r="B369" t="s">
        <v>397</v>
      </c>
      <c r="C369" t="s">
        <v>398</v>
      </c>
      <c r="D369" t="s">
        <v>399</v>
      </c>
      <c r="E369" t="s">
        <v>660</v>
      </c>
      <c r="F369" t="s">
        <v>660</v>
      </c>
      <c r="G369" t="s">
        <v>228</v>
      </c>
      <c r="H369">
        <v>-1</v>
      </c>
      <c r="I369" t="s">
        <v>400</v>
      </c>
      <c r="J369">
        <v>30319001052</v>
      </c>
      <c r="K369" t="s">
        <v>498</v>
      </c>
      <c r="L369">
        <v>734503.61</v>
      </c>
      <c r="M369">
        <v>9574669.8900000006</v>
      </c>
    </row>
    <row r="370" spans="1:13" hidden="1" x14ac:dyDescent="0.25">
      <c r="A370">
        <v>368</v>
      </c>
      <c r="B370" t="s">
        <v>397</v>
      </c>
      <c r="C370" t="s">
        <v>398</v>
      </c>
      <c r="D370" t="s">
        <v>399</v>
      </c>
      <c r="E370" t="s">
        <v>661</v>
      </c>
      <c r="F370" t="s">
        <v>661</v>
      </c>
      <c r="G370" t="s">
        <v>228</v>
      </c>
      <c r="H370">
        <v>-1</v>
      </c>
      <c r="I370" t="s">
        <v>400</v>
      </c>
      <c r="J370">
        <v>30103003061</v>
      </c>
      <c r="K370" t="s">
        <v>498</v>
      </c>
      <c r="L370">
        <v>721825.39</v>
      </c>
      <c r="M370">
        <v>9727826.3200000003</v>
      </c>
    </row>
    <row r="371" spans="1:13" hidden="1" x14ac:dyDescent="0.25">
      <c r="A371">
        <v>369</v>
      </c>
      <c r="B371" t="s">
        <v>397</v>
      </c>
      <c r="C371" t="s">
        <v>398</v>
      </c>
      <c r="D371" t="s">
        <v>399</v>
      </c>
      <c r="E371" t="s">
        <v>662</v>
      </c>
      <c r="F371" t="s">
        <v>662</v>
      </c>
      <c r="G371" t="s">
        <v>663</v>
      </c>
      <c r="H371">
        <v>-1</v>
      </c>
      <c r="I371" t="s">
        <v>400</v>
      </c>
      <c r="J371">
        <v>30101001059</v>
      </c>
      <c r="K371" t="s">
        <v>498</v>
      </c>
      <c r="L371">
        <v>726571.56</v>
      </c>
      <c r="M371">
        <v>9691991.2799999993</v>
      </c>
    </row>
    <row r="372" spans="1:13" hidden="1" x14ac:dyDescent="0.25">
      <c r="A372">
        <v>370</v>
      </c>
      <c r="B372" t="s">
        <v>397</v>
      </c>
      <c r="C372" t="s">
        <v>398</v>
      </c>
      <c r="D372" t="s">
        <v>399</v>
      </c>
      <c r="E372" t="s">
        <v>664</v>
      </c>
      <c r="F372" t="s">
        <v>664</v>
      </c>
      <c r="G372" t="s">
        <v>228</v>
      </c>
      <c r="H372">
        <v>-1</v>
      </c>
      <c r="I372" t="s">
        <v>400</v>
      </c>
      <c r="J372">
        <v>30101001067</v>
      </c>
      <c r="K372" t="s">
        <v>498</v>
      </c>
      <c r="L372">
        <v>720611.76</v>
      </c>
      <c r="M372">
        <v>9684611.5800000001</v>
      </c>
    </row>
    <row r="373" spans="1:13" hidden="1" x14ac:dyDescent="0.25">
      <c r="A373">
        <v>371</v>
      </c>
      <c r="B373" t="s">
        <v>397</v>
      </c>
      <c r="C373" t="s">
        <v>398</v>
      </c>
      <c r="D373" t="s">
        <v>399</v>
      </c>
      <c r="E373" t="s">
        <v>665</v>
      </c>
      <c r="F373" t="s">
        <v>665</v>
      </c>
      <c r="G373" t="s">
        <v>228</v>
      </c>
      <c r="H373">
        <v>-1</v>
      </c>
      <c r="I373" t="s">
        <v>400</v>
      </c>
      <c r="J373">
        <v>30314012051</v>
      </c>
      <c r="K373" t="s">
        <v>498</v>
      </c>
      <c r="L373">
        <v>870130.64690000005</v>
      </c>
      <c r="M373">
        <v>9681162.1293000001</v>
      </c>
    </row>
    <row r="374" spans="1:13" hidden="1" x14ac:dyDescent="0.25">
      <c r="A374">
        <v>372</v>
      </c>
      <c r="B374" t="s">
        <v>397</v>
      </c>
      <c r="C374" t="s">
        <v>398</v>
      </c>
      <c r="D374" t="s">
        <v>399</v>
      </c>
      <c r="E374" t="s">
        <v>666</v>
      </c>
      <c r="F374" t="s">
        <v>666</v>
      </c>
      <c r="G374" t="s">
        <v>667</v>
      </c>
      <c r="H374">
        <v>-1</v>
      </c>
      <c r="I374" t="s">
        <v>400</v>
      </c>
      <c r="J374">
        <v>30101001071</v>
      </c>
      <c r="K374" t="s">
        <v>498</v>
      </c>
      <c r="L374">
        <v>715234.48</v>
      </c>
      <c r="M374">
        <v>9661503.0099999998</v>
      </c>
    </row>
    <row r="375" spans="1:13" hidden="1" x14ac:dyDescent="0.25">
      <c r="A375">
        <v>373</v>
      </c>
      <c r="B375" t="s">
        <v>397</v>
      </c>
      <c r="C375" t="s">
        <v>398</v>
      </c>
      <c r="D375" t="s">
        <v>399</v>
      </c>
      <c r="E375" t="s">
        <v>668</v>
      </c>
      <c r="F375" t="s">
        <v>668</v>
      </c>
      <c r="G375" t="s">
        <v>228</v>
      </c>
      <c r="H375">
        <v>-1</v>
      </c>
      <c r="I375" t="s">
        <v>400</v>
      </c>
      <c r="J375">
        <v>30319009052</v>
      </c>
      <c r="K375" t="s">
        <v>498</v>
      </c>
      <c r="L375">
        <v>760819</v>
      </c>
      <c r="M375">
        <v>9559947.1400000006</v>
      </c>
    </row>
    <row r="376" spans="1:13" hidden="1" x14ac:dyDescent="0.25">
      <c r="A376">
        <v>374</v>
      </c>
      <c r="B376" t="s">
        <v>397</v>
      </c>
      <c r="C376" t="s">
        <v>398</v>
      </c>
      <c r="D376" t="s">
        <v>399</v>
      </c>
      <c r="E376" t="s">
        <v>669</v>
      </c>
      <c r="F376" t="s">
        <v>669</v>
      </c>
      <c r="G376" t="s">
        <v>228</v>
      </c>
      <c r="H376">
        <v>-1</v>
      </c>
      <c r="I376" t="s">
        <v>400</v>
      </c>
      <c r="J376">
        <v>30314008054</v>
      </c>
      <c r="K376" t="s">
        <v>498</v>
      </c>
      <c r="L376">
        <v>779513.7733</v>
      </c>
      <c r="M376">
        <v>9650967.4556000009</v>
      </c>
    </row>
    <row r="377" spans="1:13" hidden="1" x14ac:dyDescent="0.25">
      <c r="A377">
        <v>375</v>
      </c>
      <c r="B377" t="s">
        <v>397</v>
      </c>
      <c r="C377" t="s">
        <v>398</v>
      </c>
      <c r="D377" t="s">
        <v>399</v>
      </c>
      <c r="E377" t="s">
        <v>477</v>
      </c>
      <c r="F377" t="s">
        <v>477</v>
      </c>
      <c r="G377" t="s">
        <v>228</v>
      </c>
      <c r="H377">
        <v>-1</v>
      </c>
      <c r="I377" t="s">
        <v>400</v>
      </c>
      <c r="J377">
        <v>30101011052</v>
      </c>
      <c r="K377" t="s">
        <v>498</v>
      </c>
      <c r="L377">
        <v>748787.86</v>
      </c>
      <c r="M377">
        <v>9676418.75</v>
      </c>
    </row>
    <row r="378" spans="1:13" hidden="1" x14ac:dyDescent="0.25">
      <c r="A378">
        <v>376</v>
      </c>
      <c r="B378" t="s">
        <v>397</v>
      </c>
      <c r="C378" t="s">
        <v>398</v>
      </c>
      <c r="D378" t="s">
        <v>399</v>
      </c>
      <c r="E378" t="s">
        <v>670</v>
      </c>
      <c r="F378" t="s">
        <v>670</v>
      </c>
      <c r="G378" t="s">
        <v>671</v>
      </c>
      <c r="H378">
        <v>-1</v>
      </c>
      <c r="I378" t="s">
        <v>400</v>
      </c>
      <c r="J378">
        <v>30101005053</v>
      </c>
      <c r="K378" t="s">
        <v>498</v>
      </c>
      <c r="L378">
        <v>749192.72950000002</v>
      </c>
      <c r="M378">
        <v>9688401.5835999995</v>
      </c>
    </row>
    <row r="379" spans="1:13" hidden="1" x14ac:dyDescent="0.25">
      <c r="A379">
        <v>377</v>
      </c>
      <c r="B379" t="s">
        <v>397</v>
      </c>
      <c r="C379" t="s">
        <v>398</v>
      </c>
      <c r="D379" t="s">
        <v>399</v>
      </c>
      <c r="E379" t="s">
        <v>672</v>
      </c>
      <c r="F379" t="s">
        <v>672</v>
      </c>
      <c r="G379" t="s">
        <v>673</v>
      </c>
      <c r="H379">
        <v>-1</v>
      </c>
      <c r="I379" t="s">
        <v>400</v>
      </c>
      <c r="J379">
        <v>30101005052</v>
      </c>
      <c r="K379" t="s">
        <v>498</v>
      </c>
      <c r="L379">
        <v>747293.15</v>
      </c>
      <c r="M379">
        <v>9697792.8900000006</v>
      </c>
    </row>
    <row r="380" spans="1:13" hidden="1" x14ac:dyDescent="0.25">
      <c r="A380">
        <v>378</v>
      </c>
      <c r="B380" t="s">
        <v>397</v>
      </c>
      <c r="C380" t="s">
        <v>398</v>
      </c>
      <c r="D380" t="s">
        <v>399</v>
      </c>
      <c r="E380" t="s">
        <v>674</v>
      </c>
      <c r="F380" t="s">
        <v>674</v>
      </c>
      <c r="G380" t="s">
        <v>228</v>
      </c>
      <c r="H380">
        <v>-1</v>
      </c>
      <c r="I380" t="s">
        <v>400</v>
      </c>
      <c r="J380">
        <v>30319001051</v>
      </c>
      <c r="K380" t="s">
        <v>498</v>
      </c>
      <c r="L380">
        <v>736934.81</v>
      </c>
      <c r="M380">
        <v>9558346.3599999994</v>
      </c>
    </row>
    <row r="381" spans="1:13" hidden="1" x14ac:dyDescent="0.25">
      <c r="A381">
        <v>379</v>
      </c>
      <c r="B381" t="s">
        <v>397</v>
      </c>
      <c r="C381" t="s">
        <v>398</v>
      </c>
      <c r="D381" t="s">
        <v>399</v>
      </c>
      <c r="E381" t="s">
        <v>675</v>
      </c>
      <c r="F381" t="s">
        <v>675</v>
      </c>
      <c r="G381" t="s">
        <v>228</v>
      </c>
      <c r="H381">
        <v>-1</v>
      </c>
      <c r="I381" t="s">
        <v>400</v>
      </c>
      <c r="J381">
        <v>30319006052</v>
      </c>
      <c r="K381" t="s">
        <v>498</v>
      </c>
      <c r="L381">
        <v>765383.69620000001</v>
      </c>
      <c r="M381">
        <v>9594249.6722999997</v>
      </c>
    </row>
    <row r="382" spans="1:13" hidden="1" x14ac:dyDescent="0.25">
      <c r="A382">
        <v>380</v>
      </c>
      <c r="B382" t="s">
        <v>397</v>
      </c>
      <c r="C382" t="s">
        <v>398</v>
      </c>
      <c r="D382" t="s">
        <v>399</v>
      </c>
      <c r="E382" t="s">
        <v>676</v>
      </c>
      <c r="F382" t="s">
        <v>676</v>
      </c>
      <c r="G382" t="s">
        <v>228</v>
      </c>
      <c r="H382">
        <v>-1</v>
      </c>
      <c r="I382" t="s">
        <v>400</v>
      </c>
      <c r="J382">
        <v>30101009053</v>
      </c>
      <c r="K382" t="s">
        <v>498</v>
      </c>
      <c r="L382">
        <v>748052.26</v>
      </c>
      <c r="M382">
        <v>9666365.5700000003</v>
      </c>
    </row>
    <row r="383" spans="1:13" hidden="1" x14ac:dyDescent="0.25">
      <c r="A383">
        <v>381</v>
      </c>
      <c r="B383" t="s">
        <v>397</v>
      </c>
      <c r="C383" t="s">
        <v>398</v>
      </c>
      <c r="D383" t="s">
        <v>399</v>
      </c>
      <c r="E383" t="s">
        <v>677</v>
      </c>
      <c r="F383" t="s">
        <v>677</v>
      </c>
      <c r="G383" t="s">
        <v>228</v>
      </c>
      <c r="H383">
        <v>-1</v>
      </c>
      <c r="I383" t="s">
        <v>400</v>
      </c>
      <c r="J383">
        <v>30111005053</v>
      </c>
      <c r="K383" t="s">
        <v>498</v>
      </c>
      <c r="L383">
        <v>637581.16110000003</v>
      </c>
      <c r="M383">
        <v>9574447.3681000005</v>
      </c>
    </row>
    <row r="384" spans="1:13" hidden="1" x14ac:dyDescent="0.25">
      <c r="A384">
        <v>382</v>
      </c>
      <c r="B384" t="s">
        <v>397</v>
      </c>
      <c r="C384" t="s">
        <v>398</v>
      </c>
      <c r="D384" t="s">
        <v>399</v>
      </c>
      <c r="E384" t="s">
        <v>678</v>
      </c>
      <c r="F384" t="s">
        <v>678</v>
      </c>
      <c r="G384" t="s">
        <v>228</v>
      </c>
      <c r="H384">
        <v>-1</v>
      </c>
      <c r="I384" t="s">
        <v>400</v>
      </c>
      <c r="J384">
        <v>30207013052</v>
      </c>
      <c r="K384" t="s">
        <v>498</v>
      </c>
      <c r="L384">
        <v>653779.75230000005</v>
      </c>
      <c r="M384">
        <v>9597078.7510000002</v>
      </c>
    </row>
    <row r="385" spans="1:13" hidden="1" x14ac:dyDescent="0.25">
      <c r="A385">
        <v>383</v>
      </c>
      <c r="B385" t="s">
        <v>397</v>
      </c>
      <c r="C385" t="s">
        <v>398</v>
      </c>
      <c r="D385" t="s">
        <v>399</v>
      </c>
      <c r="E385" t="s">
        <v>679</v>
      </c>
      <c r="F385" t="s">
        <v>679</v>
      </c>
      <c r="G385" t="s">
        <v>228</v>
      </c>
      <c r="H385">
        <v>-1</v>
      </c>
      <c r="I385" t="s">
        <v>400</v>
      </c>
      <c r="J385">
        <v>30111011053</v>
      </c>
      <c r="K385" t="s">
        <v>498</v>
      </c>
      <c r="L385">
        <v>684609.8</v>
      </c>
      <c r="M385">
        <v>9613700.4399999995</v>
      </c>
    </row>
    <row r="386" spans="1:13" hidden="1" x14ac:dyDescent="0.25">
      <c r="A386">
        <v>384</v>
      </c>
      <c r="B386" t="s">
        <v>397</v>
      </c>
      <c r="C386" t="s">
        <v>398</v>
      </c>
      <c r="D386" t="s">
        <v>399</v>
      </c>
      <c r="E386" t="s">
        <v>680</v>
      </c>
      <c r="F386" t="s">
        <v>680</v>
      </c>
      <c r="G386" t="s">
        <v>228</v>
      </c>
      <c r="H386">
        <v>-1</v>
      </c>
      <c r="I386" t="s">
        <v>400</v>
      </c>
      <c r="J386">
        <v>30101009055</v>
      </c>
      <c r="K386" t="s">
        <v>498</v>
      </c>
      <c r="L386">
        <v>739451.97</v>
      </c>
      <c r="M386">
        <v>9667290.4499999993</v>
      </c>
    </row>
    <row r="387" spans="1:13" hidden="1" x14ac:dyDescent="0.25">
      <c r="A387">
        <v>385</v>
      </c>
      <c r="B387" t="s">
        <v>397</v>
      </c>
      <c r="C387" t="s">
        <v>398</v>
      </c>
      <c r="D387" t="s">
        <v>399</v>
      </c>
      <c r="E387" t="s">
        <v>681</v>
      </c>
      <c r="F387" t="s">
        <v>681</v>
      </c>
      <c r="G387" t="s">
        <v>228</v>
      </c>
      <c r="H387">
        <v>-1</v>
      </c>
      <c r="I387" t="s">
        <v>400</v>
      </c>
      <c r="J387">
        <v>30117004053</v>
      </c>
      <c r="K387" t="s">
        <v>498</v>
      </c>
      <c r="L387">
        <v>801910.91839999997</v>
      </c>
      <c r="M387">
        <v>10005000</v>
      </c>
    </row>
    <row r="388" spans="1:13" hidden="1" x14ac:dyDescent="0.25">
      <c r="A388">
        <v>386</v>
      </c>
      <c r="B388" t="s">
        <v>397</v>
      </c>
      <c r="C388" t="s">
        <v>398</v>
      </c>
      <c r="D388" t="s">
        <v>399</v>
      </c>
      <c r="E388" t="s">
        <v>682</v>
      </c>
      <c r="F388" t="s">
        <v>682</v>
      </c>
      <c r="G388" t="s">
        <v>228</v>
      </c>
      <c r="H388">
        <v>-1</v>
      </c>
      <c r="I388" t="s">
        <v>400</v>
      </c>
      <c r="J388">
        <v>30117002052</v>
      </c>
      <c r="K388" t="s">
        <v>498</v>
      </c>
      <c r="L388">
        <v>815212.33750000002</v>
      </c>
      <c r="M388">
        <v>9992915.2685000002</v>
      </c>
    </row>
    <row r="389" spans="1:13" hidden="1" x14ac:dyDescent="0.25">
      <c r="A389">
        <v>387</v>
      </c>
      <c r="B389" t="s">
        <v>397</v>
      </c>
      <c r="C389" t="s">
        <v>398</v>
      </c>
      <c r="D389" t="s">
        <v>399</v>
      </c>
      <c r="E389" t="s">
        <v>683</v>
      </c>
      <c r="F389" t="s">
        <v>683</v>
      </c>
      <c r="G389" t="s">
        <v>228</v>
      </c>
      <c r="H389">
        <v>-1</v>
      </c>
      <c r="I389" t="s">
        <v>400</v>
      </c>
      <c r="J389">
        <v>30117001063</v>
      </c>
      <c r="K389" t="s">
        <v>498</v>
      </c>
      <c r="L389">
        <v>795729.42</v>
      </c>
      <c r="M389">
        <v>9993532.4199999999</v>
      </c>
    </row>
    <row r="390" spans="1:13" hidden="1" x14ac:dyDescent="0.25">
      <c r="A390">
        <v>388</v>
      </c>
      <c r="B390" t="s">
        <v>397</v>
      </c>
      <c r="C390" t="s">
        <v>398</v>
      </c>
      <c r="D390" t="s">
        <v>399</v>
      </c>
      <c r="E390" t="s">
        <v>684</v>
      </c>
      <c r="F390" t="s">
        <v>684</v>
      </c>
      <c r="G390" t="s">
        <v>228</v>
      </c>
      <c r="H390">
        <v>-1</v>
      </c>
      <c r="I390" t="s">
        <v>400</v>
      </c>
      <c r="J390">
        <v>30110004053</v>
      </c>
      <c r="K390" t="s">
        <v>498</v>
      </c>
      <c r="L390">
        <v>811427.15</v>
      </c>
      <c r="M390">
        <v>10019741.66</v>
      </c>
    </row>
    <row r="391" spans="1:13" hidden="1" x14ac:dyDescent="0.25">
      <c r="A391">
        <v>389</v>
      </c>
      <c r="B391" t="s">
        <v>397</v>
      </c>
      <c r="C391" t="s">
        <v>398</v>
      </c>
      <c r="D391" t="s">
        <v>399</v>
      </c>
      <c r="E391" t="s">
        <v>685</v>
      </c>
      <c r="F391" t="s">
        <v>685</v>
      </c>
      <c r="G391" t="s">
        <v>228</v>
      </c>
      <c r="H391">
        <v>-1</v>
      </c>
      <c r="I391" t="s">
        <v>400</v>
      </c>
      <c r="J391">
        <v>30314003051</v>
      </c>
      <c r="K391" t="s">
        <v>498</v>
      </c>
      <c r="L391">
        <v>780703.39410000003</v>
      </c>
      <c r="M391">
        <v>9662138.0719000008</v>
      </c>
    </row>
    <row r="392" spans="1:13" hidden="1" x14ac:dyDescent="0.25">
      <c r="A392">
        <v>390</v>
      </c>
      <c r="B392" t="s">
        <v>397</v>
      </c>
      <c r="C392" t="s">
        <v>398</v>
      </c>
      <c r="D392" t="s">
        <v>399</v>
      </c>
      <c r="E392" t="s">
        <v>686</v>
      </c>
      <c r="F392" t="s">
        <v>686</v>
      </c>
      <c r="G392" t="s">
        <v>228</v>
      </c>
      <c r="H392">
        <v>-1</v>
      </c>
      <c r="I392" t="s">
        <v>400</v>
      </c>
      <c r="J392">
        <v>30110003053</v>
      </c>
      <c r="K392" t="s">
        <v>498</v>
      </c>
      <c r="L392">
        <v>806306.45</v>
      </c>
      <c r="M392">
        <v>10039554</v>
      </c>
    </row>
    <row r="393" spans="1:13" hidden="1" x14ac:dyDescent="0.25">
      <c r="A393">
        <v>391</v>
      </c>
      <c r="B393" t="s">
        <v>397</v>
      </c>
      <c r="C393" t="s">
        <v>398</v>
      </c>
      <c r="D393" t="s">
        <v>399</v>
      </c>
      <c r="E393" t="s">
        <v>687</v>
      </c>
      <c r="F393" t="s">
        <v>687</v>
      </c>
      <c r="G393" t="s">
        <v>228</v>
      </c>
      <c r="H393">
        <v>-1</v>
      </c>
      <c r="I393" t="s">
        <v>400</v>
      </c>
      <c r="J393">
        <v>30117004054</v>
      </c>
      <c r="K393" t="s">
        <v>498</v>
      </c>
      <c r="L393">
        <v>813860.16</v>
      </c>
      <c r="M393">
        <v>10008493.43</v>
      </c>
    </row>
    <row r="394" spans="1:13" hidden="1" x14ac:dyDescent="0.25">
      <c r="A394">
        <v>392</v>
      </c>
      <c r="B394" t="s">
        <v>397</v>
      </c>
      <c r="C394" t="s">
        <v>398</v>
      </c>
      <c r="D394" t="s">
        <v>399</v>
      </c>
      <c r="E394" t="s">
        <v>624</v>
      </c>
      <c r="F394" t="s">
        <v>624</v>
      </c>
      <c r="G394" t="s">
        <v>228</v>
      </c>
      <c r="H394">
        <v>-1</v>
      </c>
      <c r="I394" t="s">
        <v>400</v>
      </c>
      <c r="J394">
        <v>30117004051</v>
      </c>
      <c r="K394" t="s">
        <v>498</v>
      </c>
      <c r="L394">
        <v>806097.07</v>
      </c>
      <c r="M394">
        <v>10004550.199999999</v>
      </c>
    </row>
    <row r="395" spans="1:13" hidden="1" x14ac:dyDescent="0.25">
      <c r="A395">
        <v>393</v>
      </c>
      <c r="B395" t="s">
        <v>397</v>
      </c>
      <c r="C395" t="s">
        <v>398</v>
      </c>
      <c r="D395" t="s">
        <v>399</v>
      </c>
      <c r="E395" t="s">
        <v>688</v>
      </c>
      <c r="F395" t="s">
        <v>688</v>
      </c>
      <c r="G395" t="s">
        <v>228</v>
      </c>
      <c r="H395">
        <v>-1</v>
      </c>
      <c r="I395" t="s">
        <v>400</v>
      </c>
      <c r="J395">
        <v>30101004052</v>
      </c>
      <c r="K395" t="s">
        <v>498</v>
      </c>
      <c r="L395">
        <v>699508.07</v>
      </c>
      <c r="M395">
        <v>9630531.4100000001</v>
      </c>
    </row>
    <row r="396" spans="1:13" hidden="1" x14ac:dyDescent="0.25">
      <c r="A396">
        <v>394</v>
      </c>
      <c r="B396" t="s">
        <v>397</v>
      </c>
      <c r="C396" t="s">
        <v>398</v>
      </c>
      <c r="D396" t="s">
        <v>399</v>
      </c>
      <c r="E396" t="s">
        <v>689</v>
      </c>
      <c r="F396" t="s">
        <v>689</v>
      </c>
      <c r="G396" t="s">
        <v>228</v>
      </c>
      <c r="H396">
        <v>-1</v>
      </c>
      <c r="I396" t="s">
        <v>400</v>
      </c>
      <c r="J396">
        <v>30207009052</v>
      </c>
      <c r="K396" t="s">
        <v>498</v>
      </c>
      <c r="L396">
        <v>641936.89850000001</v>
      </c>
      <c r="M396">
        <v>9632860.1324000005</v>
      </c>
    </row>
    <row r="397" spans="1:13" hidden="1" x14ac:dyDescent="0.25">
      <c r="A397">
        <v>395</v>
      </c>
      <c r="B397" t="s">
        <v>397</v>
      </c>
      <c r="C397" t="s">
        <v>398</v>
      </c>
      <c r="D397" t="s">
        <v>399</v>
      </c>
      <c r="E397" t="s">
        <v>690</v>
      </c>
      <c r="F397" t="s">
        <v>690</v>
      </c>
      <c r="G397" t="s">
        <v>228</v>
      </c>
      <c r="H397">
        <v>-1</v>
      </c>
      <c r="I397" t="s">
        <v>400</v>
      </c>
      <c r="J397">
        <v>30207009051</v>
      </c>
      <c r="K397" t="s">
        <v>498</v>
      </c>
      <c r="L397">
        <v>628261.39</v>
      </c>
      <c r="M397">
        <v>9628205.1400000006</v>
      </c>
    </row>
    <row r="398" spans="1:13" hidden="1" x14ac:dyDescent="0.25">
      <c r="A398">
        <v>396</v>
      </c>
      <c r="B398" t="s">
        <v>397</v>
      </c>
      <c r="C398" t="s">
        <v>398</v>
      </c>
      <c r="D398" t="s">
        <v>399</v>
      </c>
      <c r="E398" t="s">
        <v>691</v>
      </c>
      <c r="F398" t="s">
        <v>691</v>
      </c>
      <c r="G398" t="s">
        <v>228</v>
      </c>
      <c r="H398">
        <v>-1</v>
      </c>
      <c r="I398" t="s">
        <v>400</v>
      </c>
      <c r="J398">
        <v>30207009053</v>
      </c>
      <c r="K398" t="s">
        <v>498</v>
      </c>
      <c r="L398">
        <v>627562.74</v>
      </c>
      <c r="M398">
        <v>9633785.5999999996</v>
      </c>
    </row>
    <row r="399" spans="1:13" hidden="1" x14ac:dyDescent="0.25">
      <c r="A399">
        <v>397</v>
      </c>
      <c r="B399" t="s">
        <v>397</v>
      </c>
      <c r="C399" t="s">
        <v>398</v>
      </c>
      <c r="D399" t="s">
        <v>399</v>
      </c>
      <c r="E399" t="s">
        <v>692</v>
      </c>
      <c r="F399" t="s">
        <v>692</v>
      </c>
      <c r="G399" t="s">
        <v>228</v>
      </c>
      <c r="H399">
        <v>-1</v>
      </c>
      <c r="I399" t="s">
        <v>400</v>
      </c>
      <c r="J399">
        <v>30207003052</v>
      </c>
      <c r="K399" t="s">
        <v>498</v>
      </c>
      <c r="L399">
        <v>650387.56000000006</v>
      </c>
      <c r="M399">
        <v>9602670.0999999996</v>
      </c>
    </row>
    <row r="400" spans="1:13" hidden="1" x14ac:dyDescent="0.25">
      <c r="A400">
        <v>398</v>
      </c>
      <c r="B400" t="s">
        <v>397</v>
      </c>
      <c r="C400" t="s">
        <v>398</v>
      </c>
      <c r="D400" t="s">
        <v>399</v>
      </c>
      <c r="E400" t="s">
        <v>693</v>
      </c>
      <c r="F400" t="s">
        <v>693</v>
      </c>
      <c r="G400" t="s">
        <v>477</v>
      </c>
      <c r="H400">
        <v>-1</v>
      </c>
      <c r="I400" t="s">
        <v>400</v>
      </c>
      <c r="J400">
        <v>30101008051</v>
      </c>
      <c r="K400" t="s">
        <v>498</v>
      </c>
      <c r="L400">
        <v>691043.32</v>
      </c>
      <c r="M400">
        <v>9639441.2100000009</v>
      </c>
    </row>
    <row r="401" spans="1:13" hidden="1" x14ac:dyDescent="0.25">
      <c r="A401">
        <v>399</v>
      </c>
      <c r="B401" t="s">
        <v>397</v>
      </c>
      <c r="C401" t="s">
        <v>398</v>
      </c>
      <c r="D401" t="s">
        <v>399</v>
      </c>
      <c r="E401" t="s">
        <v>694</v>
      </c>
      <c r="F401" t="s">
        <v>694</v>
      </c>
      <c r="G401" t="s">
        <v>228</v>
      </c>
      <c r="H401">
        <v>-1</v>
      </c>
      <c r="I401" t="s">
        <v>400</v>
      </c>
      <c r="J401">
        <v>30319001055</v>
      </c>
      <c r="K401" t="s">
        <v>498</v>
      </c>
      <c r="L401">
        <v>715736.99</v>
      </c>
      <c r="M401">
        <v>9561543.1400000006</v>
      </c>
    </row>
    <row r="402" spans="1:13" hidden="1" x14ac:dyDescent="0.25">
      <c r="A402">
        <v>400</v>
      </c>
      <c r="B402" t="s">
        <v>397</v>
      </c>
      <c r="C402" t="s">
        <v>398</v>
      </c>
      <c r="D402" t="s">
        <v>399</v>
      </c>
      <c r="E402" t="s">
        <v>631</v>
      </c>
      <c r="F402" t="s">
        <v>631</v>
      </c>
      <c r="G402" t="s">
        <v>228</v>
      </c>
      <c r="H402">
        <v>-1</v>
      </c>
      <c r="I402" t="s">
        <v>400</v>
      </c>
      <c r="J402">
        <v>30111009057</v>
      </c>
      <c r="K402" t="s">
        <v>498</v>
      </c>
      <c r="L402">
        <v>648336.25630000001</v>
      </c>
      <c r="M402">
        <v>9559767.7111000009</v>
      </c>
    </row>
    <row r="403" spans="1:13" hidden="1" x14ac:dyDescent="0.25">
      <c r="A403">
        <v>401</v>
      </c>
      <c r="B403" t="s">
        <v>397</v>
      </c>
      <c r="C403" t="s">
        <v>398</v>
      </c>
      <c r="D403" t="s">
        <v>399</v>
      </c>
      <c r="E403" t="s">
        <v>695</v>
      </c>
      <c r="F403" t="s">
        <v>695</v>
      </c>
      <c r="G403" t="s">
        <v>228</v>
      </c>
      <c r="H403">
        <v>-1</v>
      </c>
      <c r="I403" t="s">
        <v>400</v>
      </c>
      <c r="J403">
        <v>30111002051</v>
      </c>
      <c r="K403" t="s">
        <v>498</v>
      </c>
      <c r="L403">
        <v>645007.55000000005</v>
      </c>
      <c r="M403">
        <v>9522521.5</v>
      </c>
    </row>
    <row r="404" spans="1:13" hidden="1" x14ac:dyDescent="0.25">
      <c r="A404">
        <v>402</v>
      </c>
      <c r="B404" t="s">
        <v>397</v>
      </c>
      <c r="C404" t="s">
        <v>398</v>
      </c>
      <c r="D404" t="s">
        <v>399</v>
      </c>
      <c r="E404" t="s">
        <v>696</v>
      </c>
      <c r="F404" t="s">
        <v>696</v>
      </c>
      <c r="G404" t="s">
        <v>228</v>
      </c>
      <c r="H404">
        <v>-1</v>
      </c>
      <c r="I404" t="s">
        <v>400</v>
      </c>
      <c r="J404">
        <v>30111001058</v>
      </c>
      <c r="K404" t="s">
        <v>498</v>
      </c>
      <c r="L404">
        <v>697496.14170000004</v>
      </c>
      <c r="M404">
        <v>9530747.7803000007</v>
      </c>
    </row>
    <row r="405" spans="1:13" hidden="1" x14ac:dyDescent="0.25">
      <c r="A405">
        <v>403</v>
      </c>
      <c r="B405" t="s">
        <v>397</v>
      </c>
      <c r="C405" t="s">
        <v>398</v>
      </c>
      <c r="D405" t="s">
        <v>399</v>
      </c>
      <c r="E405" t="s">
        <v>697</v>
      </c>
      <c r="F405" t="s">
        <v>697</v>
      </c>
      <c r="G405" t="s">
        <v>228</v>
      </c>
      <c r="H405">
        <v>-1</v>
      </c>
      <c r="I405" t="s">
        <v>400</v>
      </c>
      <c r="J405">
        <v>30319002052</v>
      </c>
      <c r="K405" t="s">
        <v>498</v>
      </c>
      <c r="L405">
        <v>710288.86919999996</v>
      </c>
      <c r="M405">
        <v>9456466.6097999997</v>
      </c>
    </row>
    <row r="406" spans="1:13" hidden="1" x14ac:dyDescent="0.25">
      <c r="A406">
        <v>404</v>
      </c>
      <c r="B406" t="s">
        <v>397</v>
      </c>
      <c r="C406" t="s">
        <v>398</v>
      </c>
      <c r="D406" t="s">
        <v>399</v>
      </c>
      <c r="E406" t="s">
        <v>698</v>
      </c>
      <c r="F406" t="s">
        <v>698</v>
      </c>
      <c r="G406" t="s">
        <v>228</v>
      </c>
      <c r="H406">
        <v>-1</v>
      </c>
      <c r="I406" t="s">
        <v>400</v>
      </c>
      <c r="J406">
        <v>30207013053</v>
      </c>
      <c r="K406" t="s">
        <v>498</v>
      </c>
      <c r="L406">
        <v>667930.75</v>
      </c>
      <c r="M406">
        <v>9617414.0299999993</v>
      </c>
    </row>
    <row r="407" spans="1:13" hidden="1" x14ac:dyDescent="0.25">
      <c r="A407">
        <v>405</v>
      </c>
      <c r="B407" t="s">
        <v>397</v>
      </c>
      <c r="C407" t="s">
        <v>398</v>
      </c>
      <c r="D407" t="s">
        <v>399</v>
      </c>
      <c r="E407" t="s">
        <v>699</v>
      </c>
      <c r="F407" t="s">
        <v>699</v>
      </c>
      <c r="G407" t="s">
        <v>228</v>
      </c>
      <c r="H407">
        <v>-1</v>
      </c>
      <c r="I407" t="s">
        <v>400</v>
      </c>
      <c r="J407">
        <v>30207009056</v>
      </c>
      <c r="K407" t="s">
        <v>498</v>
      </c>
      <c r="L407">
        <v>631256.68449999997</v>
      </c>
      <c r="M407">
        <v>9635817.2532000002</v>
      </c>
    </row>
    <row r="408" spans="1:13" hidden="1" x14ac:dyDescent="0.25">
      <c r="A408">
        <v>406</v>
      </c>
      <c r="B408" t="s">
        <v>397</v>
      </c>
      <c r="C408" t="s">
        <v>398</v>
      </c>
      <c r="D408" t="s">
        <v>399</v>
      </c>
      <c r="E408" t="s">
        <v>700</v>
      </c>
      <c r="F408" t="s">
        <v>700</v>
      </c>
      <c r="G408" t="s">
        <v>228</v>
      </c>
      <c r="H408">
        <v>-1</v>
      </c>
      <c r="I408" t="s">
        <v>400</v>
      </c>
      <c r="J408">
        <v>30207006052</v>
      </c>
      <c r="K408" t="s">
        <v>498</v>
      </c>
      <c r="L408">
        <v>625715.86</v>
      </c>
      <c r="M408">
        <v>9639977.4900000002</v>
      </c>
    </row>
    <row r="409" spans="1:13" hidden="1" x14ac:dyDescent="0.25">
      <c r="A409">
        <v>407</v>
      </c>
      <c r="B409" t="s">
        <v>397</v>
      </c>
      <c r="C409" t="s">
        <v>398</v>
      </c>
      <c r="D409" t="s">
        <v>399</v>
      </c>
      <c r="E409" t="s">
        <v>701</v>
      </c>
      <c r="F409" t="s">
        <v>701</v>
      </c>
      <c r="G409" t="s">
        <v>228</v>
      </c>
      <c r="H409">
        <v>-1</v>
      </c>
      <c r="I409" t="s">
        <v>400</v>
      </c>
      <c r="J409">
        <v>30224003051</v>
      </c>
      <c r="K409" t="s">
        <v>498</v>
      </c>
      <c r="L409">
        <v>512114.33799999999</v>
      </c>
      <c r="M409">
        <v>9742815.2835000008</v>
      </c>
    </row>
    <row r="410" spans="1:13" hidden="1" x14ac:dyDescent="0.25">
      <c r="A410">
        <v>408</v>
      </c>
      <c r="B410" t="s">
        <v>397</v>
      </c>
      <c r="C410" t="s">
        <v>398</v>
      </c>
      <c r="D410" t="s">
        <v>399</v>
      </c>
      <c r="E410" t="s">
        <v>702</v>
      </c>
      <c r="F410" t="s">
        <v>702</v>
      </c>
      <c r="G410" t="s">
        <v>228</v>
      </c>
      <c r="H410">
        <v>-1</v>
      </c>
      <c r="I410" t="s">
        <v>400</v>
      </c>
      <c r="J410">
        <v>30207006053</v>
      </c>
      <c r="K410" t="s">
        <v>498</v>
      </c>
      <c r="L410">
        <v>628216.6</v>
      </c>
      <c r="M410">
        <v>9655008.3399999999</v>
      </c>
    </row>
    <row r="411" spans="1:13" hidden="1" x14ac:dyDescent="0.25">
      <c r="A411">
        <v>409</v>
      </c>
      <c r="B411" t="s">
        <v>397</v>
      </c>
      <c r="C411" t="s">
        <v>398</v>
      </c>
      <c r="D411" t="s">
        <v>399</v>
      </c>
      <c r="E411" t="s">
        <v>703</v>
      </c>
      <c r="F411" t="s">
        <v>703</v>
      </c>
      <c r="G411" t="s">
        <v>228</v>
      </c>
      <c r="H411">
        <v>-1</v>
      </c>
      <c r="I411" t="s">
        <v>400</v>
      </c>
      <c r="J411">
        <v>30101005056</v>
      </c>
      <c r="K411" t="s">
        <v>498</v>
      </c>
      <c r="L411">
        <v>763229.96</v>
      </c>
      <c r="M411">
        <v>9705662.0999999996</v>
      </c>
    </row>
    <row r="412" spans="1:13" hidden="1" x14ac:dyDescent="0.25">
      <c r="A412">
        <v>410</v>
      </c>
      <c r="B412" t="s">
        <v>397</v>
      </c>
      <c r="C412" t="s">
        <v>398</v>
      </c>
      <c r="D412" t="s">
        <v>399</v>
      </c>
      <c r="E412" t="s">
        <v>704</v>
      </c>
      <c r="F412" t="s">
        <v>704</v>
      </c>
      <c r="G412" t="s">
        <v>228</v>
      </c>
      <c r="H412">
        <v>-1</v>
      </c>
      <c r="I412" t="s">
        <v>400</v>
      </c>
      <c r="J412">
        <v>30101011051</v>
      </c>
      <c r="K412" t="s">
        <v>498</v>
      </c>
      <c r="L412">
        <v>750032</v>
      </c>
      <c r="M412">
        <v>9665126.6400000006</v>
      </c>
    </row>
    <row r="413" spans="1:13" hidden="1" x14ac:dyDescent="0.25">
      <c r="A413">
        <v>411</v>
      </c>
      <c r="B413" t="s">
        <v>397</v>
      </c>
      <c r="C413" t="s">
        <v>398</v>
      </c>
      <c r="D413" t="s">
        <v>399</v>
      </c>
      <c r="E413" t="s">
        <v>705</v>
      </c>
      <c r="F413" t="s">
        <v>705</v>
      </c>
      <c r="G413" t="s">
        <v>228</v>
      </c>
      <c r="H413">
        <v>-1</v>
      </c>
      <c r="I413" t="s">
        <v>400</v>
      </c>
      <c r="J413">
        <v>30111012051</v>
      </c>
      <c r="K413" t="s">
        <v>498</v>
      </c>
      <c r="L413">
        <v>630648.94999999995</v>
      </c>
      <c r="M413">
        <v>9527980.9499999993</v>
      </c>
    </row>
    <row r="414" spans="1:13" hidden="1" x14ac:dyDescent="0.25">
      <c r="A414">
        <v>412</v>
      </c>
      <c r="B414" t="s">
        <v>397</v>
      </c>
      <c r="C414" t="s">
        <v>398</v>
      </c>
      <c r="D414" t="s">
        <v>399</v>
      </c>
      <c r="E414" t="s">
        <v>706</v>
      </c>
      <c r="F414" t="s">
        <v>706</v>
      </c>
      <c r="G414" t="s">
        <v>228</v>
      </c>
      <c r="H414">
        <v>-1</v>
      </c>
      <c r="I414" t="s">
        <v>400</v>
      </c>
      <c r="J414">
        <v>30111008052</v>
      </c>
      <c r="K414" t="s">
        <v>498</v>
      </c>
      <c r="L414">
        <v>634162.67000000004</v>
      </c>
      <c r="M414">
        <v>9509871.1600000001</v>
      </c>
    </row>
    <row r="415" spans="1:13" hidden="1" x14ac:dyDescent="0.25">
      <c r="A415">
        <v>413</v>
      </c>
      <c r="B415" t="s">
        <v>397</v>
      </c>
      <c r="C415" t="s">
        <v>398</v>
      </c>
      <c r="D415" t="s">
        <v>399</v>
      </c>
      <c r="E415" t="s">
        <v>707</v>
      </c>
      <c r="F415" t="s">
        <v>707</v>
      </c>
      <c r="G415" t="s">
        <v>228</v>
      </c>
      <c r="H415">
        <v>-1</v>
      </c>
      <c r="I415" t="s">
        <v>400</v>
      </c>
      <c r="J415">
        <v>30111012052</v>
      </c>
      <c r="K415" t="s">
        <v>498</v>
      </c>
      <c r="L415">
        <v>639414.65</v>
      </c>
      <c r="M415">
        <v>9511020.5600000005</v>
      </c>
    </row>
    <row r="416" spans="1:13" hidden="1" x14ac:dyDescent="0.25">
      <c r="A416">
        <v>414</v>
      </c>
      <c r="B416" t="s">
        <v>397</v>
      </c>
      <c r="C416" t="s">
        <v>398</v>
      </c>
      <c r="D416" t="s">
        <v>399</v>
      </c>
      <c r="E416" t="s">
        <v>708</v>
      </c>
      <c r="F416" t="s">
        <v>708</v>
      </c>
      <c r="G416" t="s">
        <v>228</v>
      </c>
      <c r="H416">
        <v>-1</v>
      </c>
      <c r="I416" t="s">
        <v>400</v>
      </c>
      <c r="J416">
        <v>30111002053</v>
      </c>
      <c r="K416" t="s">
        <v>498</v>
      </c>
      <c r="L416">
        <v>643170.57539999997</v>
      </c>
      <c r="M416">
        <v>9517743.4344999995</v>
      </c>
    </row>
    <row r="417" spans="1:13" hidden="1" x14ac:dyDescent="0.25">
      <c r="A417">
        <v>415</v>
      </c>
      <c r="B417" t="s">
        <v>397</v>
      </c>
      <c r="C417" t="s">
        <v>398</v>
      </c>
      <c r="D417" t="s">
        <v>399</v>
      </c>
      <c r="E417" t="s">
        <v>709</v>
      </c>
      <c r="F417" t="s">
        <v>709</v>
      </c>
      <c r="G417" t="s">
        <v>710</v>
      </c>
      <c r="H417">
        <v>-1</v>
      </c>
      <c r="I417" t="s">
        <v>400</v>
      </c>
      <c r="J417">
        <v>30111007054</v>
      </c>
      <c r="K417" t="s">
        <v>498</v>
      </c>
      <c r="L417">
        <v>680497.39</v>
      </c>
      <c r="M417">
        <v>9534129.7899999991</v>
      </c>
    </row>
    <row r="418" spans="1:13" hidden="1" x14ac:dyDescent="0.25">
      <c r="A418">
        <v>416</v>
      </c>
      <c r="B418" t="s">
        <v>397</v>
      </c>
      <c r="C418" t="s">
        <v>398</v>
      </c>
      <c r="D418" t="s">
        <v>399</v>
      </c>
      <c r="E418" t="s">
        <v>711</v>
      </c>
      <c r="F418" t="s">
        <v>711</v>
      </c>
      <c r="G418" t="s">
        <v>712</v>
      </c>
      <c r="H418">
        <v>-1</v>
      </c>
      <c r="I418" t="s">
        <v>400</v>
      </c>
      <c r="J418">
        <v>30111001056</v>
      </c>
      <c r="K418" t="s">
        <v>498</v>
      </c>
      <c r="L418">
        <v>693340.16000000003</v>
      </c>
      <c r="M418">
        <v>9533441.5800000001</v>
      </c>
    </row>
    <row r="419" spans="1:13" hidden="1" x14ac:dyDescent="0.25">
      <c r="A419">
        <v>417</v>
      </c>
      <c r="B419" t="s">
        <v>397</v>
      </c>
      <c r="C419" t="s">
        <v>398</v>
      </c>
      <c r="D419" t="s">
        <v>399</v>
      </c>
      <c r="E419" t="s">
        <v>713</v>
      </c>
      <c r="F419" t="s">
        <v>713</v>
      </c>
      <c r="G419" t="s">
        <v>228</v>
      </c>
      <c r="H419">
        <v>-1</v>
      </c>
      <c r="I419" t="s">
        <v>400</v>
      </c>
      <c r="J419">
        <v>30101011053</v>
      </c>
      <c r="K419" t="s">
        <v>498</v>
      </c>
      <c r="L419">
        <v>748632.44</v>
      </c>
      <c r="M419">
        <v>9668454.9499999993</v>
      </c>
    </row>
    <row r="420" spans="1:13" hidden="1" x14ac:dyDescent="0.25">
      <c r="A420">
        <v>418</v>
      </c>
      <c r="B420" t="s">
        <v>397</v>
      </c>
      <c r="C420" t="s">
        <v>398</v>
      </c>
      <c r="D420" t="s">
        <v>399</v>
      </c>
      <c r="E420" t="s">
        <v>714</v>
      </c>
      <c r="F420" t="s">
        <v>714</v>
      </c>
      <c r="G420" t="s">
        <v>228</v>
      </c>
      <c r="H420">
        <v>-1</v>
      </c>
      <c r="I420" t="s">
        <v>400</v>
      </c>
      <c r="J420">
        <v>30103004052</v>
      </c>
      <c r="K420" t="s">
        <v>498</v>
      </c>
      <c r="L420">
        <v>667446.6</v>
      </c>
      <c r="M420">
        <v>9722979.7100000009</v>
      </c>
    </row>
    <row r="421" spans="1:13" hidden="1" x14ac:dyDescent="0.25">
      <c r="A421">
        <v>419</v>
      </c>
      <c r="B421" t="s">
        <v>397</v>
      </c>
      <c r="C421" t="s">
        <v>398</v>
      </c>
      <c r="D421" t="s">
        <v>399</v>
      </c>
      <c r="E421" t="s">
        <v>715</v>
      </c>
      <c r="F421" t="s">
        <v>715</v>
      </c>
      <c r="G421" t="s">
        <v>228</v>
      </c>
      <c r="H421">
        <v>-1</v>
      </c>
      <c r="I421" t="s">
        <v>400</v>
      </c>
      <c r="J421">
        <v>30209001058</v>
      </c>
      <c r="K421" t="s">
        <v>498</v>
      </c>
      <c r="L421">
        <v>634346.12</v>
      </c>
      <c r="M421">
        <v>9668806.0800000001</v>
      </c>
    </row>
    <row r="422" spans="1:13" hidden="1" x14ac:dyDescent="0.25">
      <c r="A422">
        <v>420</v>
      </c>
      <c r="B422" t="s">
        <v>397</v>
      </c>
      <c r="C422" t="s">
        <v>398</v>
      </c>
      <c r="D422" t="s">
        <v>399</v>
      </c>
      <c r="E422" t="s">
        <v>716</v>
      </c>
      <c r="F422" t="s">
        <v>716</v>
      </c>
      <c r="G422" t="s">
        <v>717</v>
      </c>
      <c r="H422">
        <v>-1</v>
      </c>
      <c r="I422" t="s">
        <v>400</v>
      </c>
      <c r="J422">
        <v>30103003053</v>
      </c>
      <c r="K422" t="s">
        <v>498</v>
      </c>
      <c r="L422">
        <v>719658.56819999998</v>
      </c>
      <c r="M422">
        <v>9733715.1088999994</v>
      </c>
    </row>
    <row r="423" spans="1:13" hidden="1" x14ac:dyDescent="0.25">
      <c r="A423">
        <v>421</v>
      </c>
      <c r="B423" t="s">
        <v>397</v>
      </c>
      <c r="C423" t="s">
        <v>398</v>
      </c>
      <c r="D423" t="s">
        <v>399</v>
      </c>
      <c r="E423" t="s">
        <v>718</v>
      </c>
      <c r="F423" t="s">
        <v>718</v>
      </c>
      <c r="G423" t="s">
        <v>719</v>
      </c>
      <c r="H423">
        <v>-1</v>
      </c>
      <c r="I423" t="s">
        <v>400</v>
      </c>
      <c r="J423">
        <v>30209006056</v>
      </c>
      <c r="K423" t="s">
        <v>498</v>
      </c>
      <c r="L423">
        <v>617623.01</v>
      </c>
      <c r="M423">
        <v>9777469.8300000001</v>
      </c>
    </row>
    <row r="424" spans="1:13" hidden="1" x14ac:dyDescent="0.25">
      <c r="A424">
        <v>422</v>
      </c>
      <c r="B424" t="s">
        <v>397</v>
      </c>
      <c r="C424" t="s">
        <v>398</v>
      </c>
      <c r="D424" t="s">
        <v>399</v>
      </c>
      <c r="E424" t="s">
        <v>720</v>
      </c>
      <c r="F424" t="s">
        <v>720</v>
      </c>
      <c r="G424" t="s">
        <v>228</v>
      </c>
      <c r="H424">
        <v>-1</v>
      </c>
      <c r="I424" t="s">
        <v>400</v>
      </c>
      <c r="J424">
        <v>30101001053</v>
      </c>
      <c r="K424" t="s">
        <v>498</v>
      </c>
      <c r="L424">
        <v>676408.06</v>
      </c>
      <c r="M424">
        <v>9678408.2100000009</v>
      </c>
    </row>
    <row r="425" spans="1:13" hidden="1" x14ac:dyDescent="0.25">
      <c r="A425">
        <v>423</v>
      </c>
      <c r="B425" t="s">
        <v>397</v>
      </c>
      <c r="C425" t="s">
        <v>398</v>
      </c>
      <c r="D425" t="s">
        <v>399</v>
      </c>
      <c r="E425" t="s">
        <v>721</v>
      </c>
      <c r="F425" t="s">
        <v>721</v>
      </c>
      <c r="G425" t="s">
        <v>228</v>
      </c>
      <c r="H425">
        <v>-1</v>
      </c>
      <c r="I425" t="s">
        <v>400</v>
      </c>
      <c r="J425">
        <v>30319005051</v>
      </c>
      <c r="K425" t="s">
        <v>498</v>
      </c>
      <c r="L425">
        <v>750298.27</v>
      </c>
      <c r="M425">
        <v>9587847.1699999999</v>
      </c>
    </row>
    <row r="426" spans="1:13" hidden="1" x14ac:dyDescent="0.25">
      <c r="A426">
        <v>424</v>
      </c>
      <c r="B426" t="s">
        <v>397</v>
      </c>
      <c r="C426" t="s">
        <v>398</v>
      </c>
      <c r="D426" t="s">
        <v>399</v>
      </c>
      <c r="E426" t="s">
        <v>722</v>
      </c>
      <c r="F426" t="s">
        <v>722</v>
      </c>
      <c r="G426" t="s">
        <v>228</v>
      </c>
      <c r="H426">
        <v>-1</v>
      </c>
      <c r="I426" t="s">
        <v>400</v>
      </c>
      <c r="J426">
        <v>30209001057</v>
      </c>
      <c r="K426" t="s">
        <v>498</v>
      </c>
      <c r="L426">
        <v>621281.02489999996</v>
      </c>
      <c r="M426">
        <v>9697218.6440999992</v>
      </c>
    </row>
    <row r="427" spans="1:13" hidden="1" x14ac:dyDescent="0.25">
      <c r="A427">
        <v>425</v>
      </c>
      <c r="B427" t="s">
        <v>397</v>
      </c>
      <c r="C427" t="s">
        <v>398</v>
      </c>
      <c r="D427" t="s">
        <v>399</v>
      </c>
      <c r="E427" t="s">
        <v>723</v>
      </c>
      <c r="F427" t="s">
        <v>723</v>
      </c>
      <c r="G427" t="s">
        <v>228</v>
      </c>
      <c r="H427">
        <v>-1</v>
      </c>
      <c r="I427" t="s">
        <v>400</v>
      </c>
      <c r="J427">
        <v>30319002051</v>
      </c>
      <c r="K427" t="s">
        <v>498</v>
      </c>
      <c r="L427">
        <v>717210.17969999998</v>
      </c>
      <c r="M427">
        <v>9454043.6519000009</v>
      </c>
    </row>
    <row r="428" spans="1:13" hidden="1" x14ac:dyDescent="0.25">
      <c r="A428">
        <v>426</v>
      </c>
      <c r="B428" t="s">
        <v>397</v>
      </c>
      <c r="C428" t="s">
        <v>398</v>
      </c>
      <c r="D428" t="s">
        <v>399</v>
      </c>
      <c r="E428" t="s">
        <v>724</v>
      </c>
      <c r="F428" t="s">
        <v>724</v>
      </c>
      <c r="G428" t="s">
        <v>228</v>
      </c>
      <c r="H428">
        <v>-1</v>
      </c>
      <c r="I428" t="s">
        <v>400</v>
      </c>
      <c r="J428">
        <v>30319008051</v>
      </c>
      <c r="K428" t="s">
        <v>498</v>
      </c>
      <c r="L428">
        <v>718141.22109999997</v>
      </c>
      <c r="M428">
        <v>9497087.3606000002</v>
      </c>
    </row>
    <row r="429" spans="1:13" hidden="1" x14ac:dyDescent="0.25">
      <c r="A429">
        <v>427</v>
      </c>
      <c r="B429" t="s">
        <v>397</v>
      </c>
      <c r="C429" t="s">
        <v>398</v>
      </c>
      <c r="D429" t="s">
        <v>399</v>
      </c>
      <c r="E429" t="s">
        <v>725</v>
      </c>
      <c r="F429" t="s">
        <v>725</v>
      </c>
      <c r="G429" t="s">
        <v>228</v>
      </c>
      <c r="H429">
        <v>-1</v>
      </c>
      <c r="I429" t="s">
        <v>400</v>
      </c>
      <c r="J429">
        <v>30111006052</v>
      </c>
      <c r="K429" t="s">
        <v>498</v>
      </c>
      <c r="L429">
        <v>670443.94999999995</v>
      </c>
      <c r="M429">
        <v>9488042.6699999999</v>
      </c>
    </row>
    <row r="430" spans="1:13" hidden="1" x14ac:dyDescent="0.25">
      <c r="A430">
        <v>428</v>
      </c>
      <c r="B430" t="s">
        <v>397</v>
      </c>
      <c r="C430" t="s">
        <v>398</v>
      </c>
      <c r="D430" t="s">
        <v>399</v>
      </c>
      <c r="E430" t="s">
        <v>726</v>
      </c>
      <c r="F430" t="s">
        <v>726</v>
      </c>
      <c r="G430" t="s">
        <v>228</v>
      </c>
      <c r="H430">
        <v>-1</v>
      </c>
      <c r="I430" t="s">
        <v>400</v>
      </c>
      <c r="J430">
        <v>30207010051</v>
      </c>
      <c r="K430" t="s">
        <v>498</v>
      </c>
      <c r="L430">
        <v>642670.88</v>
      </c>
      <c r="M430">
        <v>9585819.5999999996</v>
      </c>
    </row>
    <row r="431" spans="1:13" hidden="1" x14ac:dyDescent="0.25">
      <c r="A431">
        <v>429</v>
      </c>
      <c r="B431" t="s">
        <v>397</v>
      </c>
      <c r="C431" t="s">
        <v>398</v>
      </c>
      <c r="D431" t="s">
        <v>399</v>
      </c>
      <c r="E431" t="s">
        <v>727</v>
      </c>
      <c r="F431" t="s">
        <v>727</v>
      </c>
      <c r="G431" t="s">
        <v>228</v>
      </c>
      <c r="H431">
        <v>-1</v>
      </c>
      <c r="I431" t="s">
        <v>400</v>
      </c>
      <c r="J431">
        <v>30207003055</v>
      </c>
      <c r="K431" t="s">
        <v>498</v>
      </c>
      <c r="L431">
        <v>640248.18200000003</v>
      </c>
      <c r="M431">
        <v>9615929.1060000006</v>
      </c>
    </row>
    <row r="432" spans="1:13" hidden="1" x14ac:dyDescent="0.25">
      <c r="A432">
        <v>430</v>
      </c>
      <c r="B432" t="s">
        <v>397</v>
      </c>
      <c r="C432" t="s">
        <v>398</v>
      </c>
      <c r="D432" t="s">
        <v>399</v>
      </c>
      <c r="E432" t="s">
        <v>728</v>
      </c>
      <c r="F432" t="s">
        <v>728</v>
      </c>
      <c r="G432" t="s">
        <v>228</v>
      </c>
      <c r="H432">
        <v>-1</v>
      </c>
      <c r="I432" t="s">
        <v>400</v>
      </c>
      <c r="J432">
        <v>30314001053</v>
      </c>
      <c r="K432" t="s">
        <v>498</v>
      </c>
      <c r="L432">
        <v>819011.20120000001</v>
      </c>
      <c r="M432">
        <v>9748319.3771000002</v>
      </c>
    </row>
    <row r="433" spans="1:13" hidden="1" x14ac:dyDescent="0.25">
      <c r="A433">
        <v>431</v>
      </c>
      <c r="B433" t="s">
        <v>397</v>
      </c>
      <c r="C433" t="s">
        <v>398</v>
      </c>
      <c r="D433" t="s">
        <v>399</v>
      </c>
      <c r="E433" t="s">
        <v>729</v>
      </c>
      <c r="F433" t="s">
        <v>729</v>
      </c>
      <c r="G433" t="s">
        <v>228</v>
      </c>
      <c r="H433">
        <v>-1</v>
      </c>
      <c r="I433" t="s">
        <v>400</v>
      </c>
      <c r="J433">
        <v>30101005061</v>
      </c>
      <c r="K433" t="s">
        <v>498</v>
      </c>
      <c r="L433">
        <v>757614.68</v>
      </c>
      <c r="M433">
        <v>9696742.4000000004</v>
      </c>
    </row>
    <row r="434" spans="1:13" hidden="1" x14ac:dyDescent="0.25">
      <c r="A434">
        <v>432</v>
      </c>
      <c r="B434" t="s">
        <v>397</v>
      </c>
      <c r="C434" t="s">
        <v>398</v>
      </c>
      <c r="D434" t="s">
        <v>399</v>
      </c>
      <c r="E434" t="s">
        <v>730</v>
      </c>
      <c r="F434" t="s">
        <v>730</v>
      </c>
      <c r="G434" t="s">
        <v>228</v>
      </c>
      <c r="H434">
        <v>-1</v>
      </c>
      <c r="I434" t="s">
        <v>400</v>
      </c>
      <c r="J434">
        <v>30101001063</v>
      </c>
      <c r="K434" t="s">
        <v>498</v>
      </c>
      <c r="L434">
        <v>716724.16</v>
      </c>
      <c r="M434">
        <v>9679692.3000000007</v>
      </c>
    </row>
    <row r="435" spans="1:13" hidden="1" x14ac:dyDescent="0.25">
      <c r="A435">
        <v>433</v>
      </c>
      <c r="B435" t="s">
        <v>397</v>
      </c>
      <c r="C435" t="s">
        <v>398</v>
      </c>
      <c r="D435" t="s">
        <v>399</v>
      </c>
      <c r="E435" t="s">
        <v>731</v>
      </c>
      <c r="F435" t="s">
        <v>731</v>
      </c>
      <c r="G435" t="s">
        <v>228</v>
      </c>
      <c r="H435">
        <v>-1</v>
      </c>
      <c r="I435" t="s">
        <v>400</v>
      </c>
      <c r="J435">
        <v>30103003062</v>
      </c>
      <c r="K435" t="s">
        <v>498</v>
      </c>
      <c r="L435">
        <v>708657.52</v>
      </c>
      <c r="M435">
        <v>9751314.5899999999</v>
      </c>
    </row>
    <row r="436" spans="1:13" hidden="1" x14ac:dyDescent="0.25">
      <c r="A436">
        <v>434</v>
      </c>
      <c r="B436" t="s">
        <v>397</v>
      </c>
      <c r="C436" t="s">
        <v>398</v>
      </c>
      <c r="D436" t="s">
        <v>399</v>
      </c>
      <c r="E436" t="s">
        <v>732</v>
      </c>
      <c r="F436" t="s">
        <v>732</v>
      </c>
      <c r="G436" t="s">
        <v>228</v>
      </c>
      <c r="H436">
        <v>-1</v>
      </c>
      <c r="I436" t="s">
        <v>400</v>
      </c>
      <c r="J436">
        <v>30106001061</v>
      </c>
      <c r="K436" t="s">
        <v>498</v>
      </c>
      <c r="L436">
        <v>761881.3</v>
      </c>
      <c r="M436">
        <v>9810981.6199999992</v>
      </c>
    </row>
    <row r="437" spans="1:13" hidden="1" x14ac:dyDescent="0.25">
      <c r="A437">
        <v>435</v>
      </c>
      <c r="B437" t="s">
        <v>397</v>
      </c>
      <c r="C437" t="s">
        <v>398</v>
      </c>
      <c r="D437" t="s">
        <v>399</v>
      </c>
      <c r="E437" t="s">
        <v>733</v>
      </c>
      <c r="F437" t="s">
        <v>733</v>
      </c>
      <c r="G437" t="s">
        <v>228</v>
      </c>
      <c r="H437">
        <v>-1</v>
      </c>
      <c r="I437" t="s">
        <v>400</v>
      </c>
      <c r="J437">
        <v>30106007054</v>
      </c>
      <c r="K437" t="s">
        <v>498</v>
      </c>
      <c r="L437">
        <v>755577.95</v>
      </c>
      <c r="M437">
        <v>9824069.6799999997</v>
      </c>
    </row>
    <row r="438" spans="1:13" hidden="1" x14ac:dyDescent="0.25">
      <c r="A438">
        <v>436</v>
      </c>
      <c r="B438" t="s">
        <v>397</v>
      </c>
      <c r="C438" t="s">
        <v>398</v>
      </c>
      <c r="D438" t="s">
        <v>399</v>
      </c>
      <c r="E438" t="s">
        <v>734</v>
      </c>
      <c r="F438" t="s">
        <v>734</v>
      </c>
      <c r="G438" t="s">
        <v>228</v>
      </c>
      <c r="H438">
        <v>-1</v>
      </c>
      <c r="I438" t="s">
        <v>400</v>
      </c>
      <c r="J438">
        <v>30106007056</v>
      </c>
      <c r="K438" t="s">
        <v>498</v>
      </c>
      <c r="L438">
        <v>757083.75</v>
      </c>
      <c r="M438">
        <v>9824653.9700000007</v>
      </c>
    </row>
    <row r="439" spans="1:13" hidden="1" x14ac:dyDescent="0.25">
      <c r="A439">
        <v>437</v>
      </c>
      <c r="B439" t="s">
        <v>397</v>
      </c>
      <c r="C439" t="s">
        <v>398</v>
      </c>
      <c r="D439" t="s">
        <v>399</v>
      </c>
      <c r="E439" t="s">
        <v>735</v>
      </c>
      <c r="F439" t="s">
        <v>735</v>
      </c>
      <c r="G439" t="s">
        <v>228</v>
      </c>
      <c r="H439">
        <v>-1</v>
      </c>
      <c r="I439" t="s">
        <v>400</v>
      </c>
      <c r="J439">
        <v>30106001059</v>
      </c>
      <c r="K439" t="s">
        <v>498</v>
      </c>
      <c r="L439">
        <v>770778.7</v>
      </c>
      <c r="M439">
        <v>9816673.0500000007</v>
      </c>
    </row>
    <row r="440" spans="1:13" hidden="1" x14ac:dyDescent="0.25">
      <c r="A440">
        <v>438</v>
      </c>
      <c r="B440" t="s">
        <v>397</v>
      </c>
      <c r="C440" t="s">
        <v>398</v>
      </c>
      <c r="D440" t="s">
        <v>399</v>
      </c>
      <c r="E440" t="s">
        <v>736</v>
      </c>
      <c r="F440" t="s">
        <v>736</v>
      </c>
      <c r="G440" t="s">
        <v>228</v>
      </c>
      <c r="H440">
        <v>-1</v>
      </c>
      <c r="I440" t="s">
        <v>400</v>
      </c>
      <c r="J440">
        <v>30106001058</v>
      </c>
      <c r="K440" t="s">
        <v>498</v>
      </c>
      <c r="L440">
        <v>760724.98</v>
      </c>
      <c r="M440">
        <v>9804653.6199999992</v>
      </c>
    </row>
    <row r="441" spans="1:13" hidden="1" x14ac:dyDescent="0.25">
      <c r="A441">
        <v>439</v>
      </c>
      <c r="B441" t="s">
        <v>397</v>
      </c>
      <c r="C441" t="s">
        <v>398</v>
      </c>
      <c r="D441" t="s">
        <v>399</v>
      </c>
      <c r="E441" t="s">
        <v>737</v>
      </c>
      <c r="F441" t="s">
        <v>737</v>
      </c>
      <c r="G441" t="s">
        <v>228</v>
      </c>
      <c r="H441">
        <v>-1</v>
      </c>
      <c r="I441" t="s">
        <v>400</v>
      </c>
      <c r="J441">
        <v>30106007055</v>
      </c>
      <c r="K441" t="s">
        <v>498</v>
      </c>
      <c r="L441">
        <v>765234.75</v>
      </c>
      <c r="M441">
        <v>9818700.3000000007</v>
      </c>
    </row>
    <row r="442" spans="1:13" hidden="1" x14ac:dyDescent="0.25">
      <c r="A442">
        <v>440</v>
      </c>
      <c r="B442" t="s">
        <v>397</v>
      </c>
      <c r="C442" t="s">
        <v>398</v>
      </c>
      <c r="D442" t="s">
        <v>399</v>
      </c>
      <c r="E442" t="s">
        <v>738</v>
      </c>
      <c r="F442" t="s">
        <v>738</v>
      </c>
      <c r="G442" t="s">
        <v>228</v>
      </c>
      <c r="H442">
        <v>-1</v>
      </c>
      <c r="I442" t="s">
        <v>400</v>
      </c>
      <c r="J442">
        <v>30106007059</v>
      </c>
      <c r="K442" t="s">
        <v>498</v>
      </c>
      <c r="L442">
        <v>767132.9</v>
      </c>
      <c r="M442">
        <v>9825962.1899999995</v>
      </c>
    </row>
    <row r="443" spans="1:13" hidden="1" x14ac:dyDescent="0.25">
      <c r="A443">
        <v>441</v>
      </c>
      <c r="B443" t="s">
        <v>397</v>
      </c>
      <c r="C443" t="s">
        <v>398</v>
      </c>
      <c r="D443" t="s">
        <v>399</v>
      </c>
      <c r="E443" t="s">
        <v>739</v>
      </c>
      <c r="F443" t="s">
        <v>739</v>
      </c>
      <c r="G443" t="s">
        <v>228</v>
      </c>
      <c r="H443">
        <v>-1</v>
      </c>
      <c r="I443" t="s">
        <v>400</v>
      </c>
      <c r="J443">
        <v>30106007057</v>
      </c>
      <c r="K443" t="s">
        <v>498</v>
      </c>
      <c r="L443">
        <v>772245.11840000004</v>
      </c>
      <c r="M443">
        <v>9830691.3058000002</v>
      </c>
    </row>
    <row r="444" spans="1:13" hidden="1" x14ac:dyDescent="0.25">
      <c r="A444">
        <v>442</v>
      </c>
      <c r="B444" t="s">
        <v>397</v>
      </c>
      <c r="C444" t="s">
        <v>398</v>
      </c>
      <c r="D444" t="s">
        <v>399</v>
      </c>
      <c r="E444" t="s">
        <v>740</v>
      </c>
      <c r="F444" t="s">
        <v>740</v>
      </c>
      <c r="G444" t="s">
        <v>228</v>
      </c>
      <c r="H444">
        <v>-1</v>
      </c>
      <c r="I444" t="s">
        <v>400</v>
      </c>
      <c r="J444">
        <v>30106009054</v>
      </c>
      <c r="K444" t="s">
        <v>498</v>
      </c>
      <c r="L444">
        <v>775933.78</v>
      </c>
      <c r="M444">
        <v>9828559.7200000007</v>
      </c>
    </row>
    <row r="445" spans="1:13" hidden="1" x14ac:dyDescent="0.25">
      <c r="A445">
        <v>443</v>
      </c>
      <c r="B445" t="s">
        <v>397</v>
      </c>
      <c r="C445" t="s">
        <v>398</v>
      </c>
      <c r="D445" t="s">
        <v>399</v>
      </c>
      <c r="E445" t="s">
        <v>741</v>
      </c>
      <c r="F445" t="s">
        <v>741</v>
      </c>
      <c r="G445" t="s">
        <v>228</v>
      </c>
      <c r="H445">
        <v>-1</v>
      </c>
      <c r="I445" t="s">
        <v>400</v>
      </c>
      <c r="J445">
        <v>30209010051</v>
      </c>
      <c r="K445" t="s">
        <v>498</v>
      </c>
      <c r="L445">
        <v>651914</v>
      </c>
      <c r="M445">
        <v>9763470.75</v>
      </c>
    </row>
    <row r="446" spans="1:13" hidden="1" x14ac:dyDescent="0.25">
      <c r="A446">
        <v>444</v>
      </c>
      <c r="B446" t="s">
        <v>397</v>
      </c>
      <c r="C446" t="s">
        <v>398</v>
      </c>
      <c r="D446" t="s">
        <v>399</v>
      </c>
      <c r="E446" t="s">
        <v>742</v>
      </c>
      <c r="F446" t="s">
        <v>742</v>
      </c>
      <c r="G446" t="s">
        <v>743</v>
      </c>
      <c r="H446">
        <v>-1</v>
      </c>
      <c r="I446" t="s">
        <v>400</v>
      </c>
      <c r="J446">
        <v>30101009051</v>
      </c>
      <c r="K446" t="s">
        <v>498</v>
      </c>
      <c r="L446">
        <v>744796.87</v>
      </c>
      <c r="M446">
        <v>9659425.9299999997</v>
      </c>
    </row>
    <row r="447" spans="1:13" hidden="1" x14ac:dyDescent="0.25">
      <c r="A447">
        <v>445</v>
      </c>
      <c r="B447" t="s">
        <v>397</v>
      </c>
      <c r="C447" t="s">
        <v>398</v>
      </c>
      <c r="D447" t="s">
        <v>399</v>
      </c>
      <c r="E447" t="s">
        <v>744</v>
      </c>
      <c r="F447" t="s">
        <v>744</v>
      </c>
      <c r="G447" t="s">
        <v>228</v>
      </c>
      <c r="H447">
        <v>-1</v>
      </c>
      <c r="I447" t="s">
        <v>400</v>
      </c>
      <c r="J447">
        <v>30103003054</v>
      </c>
      <c r="K447" t="s">
        <v>498</v>
      </c>
      <c r="L447">
        <v>707941</v>
      </c>
      <c r="M447">
        <v>9720693.0600000005</v>
      </c>
    </row>
    <row r="448" spans="1:13" hidden="1" x14ac:dyDescent="0.25">
      <c r="A448">
        <v>446</v>
      </c>
      <c r="B448" t="s">
        <v>397</v>
      </c>
      <c r="C448" t="s">
        <v>398</v>
      </c>
      <c r="D448" t="s">
        <v>399</v>
      </c>
      <c r="E448" t="s">
        <v>631</v>
      </c>
      <c r="F448" t="s">
        <v>631</v>
      </c>
      <c r="G448" t="s">
        <v>228</v>
      </c>
      <c r="H448">
        <v>-1</v>
      </c>
      <c r="I448" t="s">
        <v>400</v>
      </c>
      <c r="J448">
        <v>30103003058</v>
      </c>
      <c r="K448" t="s">
        <v>498</v>
      </c>
      <c r="L448">
        <v>701759.39480000001</v>
      </c>
      <c r="M448">
        <v>9721958.0007000007</v>
      </c>
    </row>
    <row r="449" spans="1:13" hidden="1" x14ac:dyDescent="0.25">
      <c r="A449">
        <v>447</v>
      </c>
      <c r="B449" t="s">
        <v>397</v>
      </c>
      <c r="C449" t="s">
        <v>398</v>
      </c>
      <c r="D449" t="s">
        <v>399</v>
      </c>
      <c r="E449" t="s">
        <v>745</v>
      </c>
      <c r="F449" t="s">
        <v>745</v>
      </c>
      <c r="G449" t="s">
        <v>228</v>
      </c>
      <c r="H449">
        <v>-1</v>
      </c>
      <c r="I449" t="s">
        <v>400</v>
      </c>
      <c r="J449">
        <v>30207002054</v>
      </c>
      <c r="K449" t="s">
        <v>498</v>
      </c>
      <c r="L449">
        <v>600186.90650000004</v>
      </c>
      <c r="M449">
        <v>9594828.3875999991</v>
      </c>
    </row>
    <row r="450" spans="1:13" hidden="1" x14ac:dyDescent="0.25">
      <c r="A450">
        <v>448</v>
      </c>
      <c r="B450" t="s">
        <v>397</v>
      </c>
      <c r="C450" t="s">
        <v>398</v>
      </c>
      <c r="D450" t="s">
        <v>399</v>
      </c>
      <c r="E450" t="s">
        <v>746</v>
      </c>
      <c r="F450" t="s">
        <v>746</v>
      </c>
      <c r="G450" t="s">
        <v>228</v>
      </c>
      <c r="H450">
        <v>-1</v>
      </c>
      <c r="I450" t="s">
        <v>400</v>
      </c>
      <c r="J450">
        <v>30207002051</v>
      </c>
      <c r="K450" t="s">
        <v>498</v>
      </c>
      <c r="L450">
        <v>588650.24560000002</v>
      </c>
      <c r="M450">
        <v>9607580.3859000001</v>
      </c>
    </row>
    <row r="451" spans="1:13" hidden="1" x14ac:dyDescent="0.25">
      <c r="A451">
        <v>449</v>
      </c>
      <c r="B451" t="s">
        <v>397</v>
      </c>
      <c r="C451" t="s">
        <v>398</v>
      </c>
      <c r="D451" t="s">
        <v>399</v>
      </c>
      <c r="E451" t="s">
        <v>747</v>
      </c>
      <c r="F451" t="s">
        <v>747</v>
      </c>
      <c r="G451" t="s">
        <v>228</v>
      </c>
      <c r="H451">
        <v>-1</v>
      </c>
      <c r="I451" t="s">
        <v>400</v>
      </c>
      <c r="J451">
        <v>30117001052</v>
      </c>
      <c r="K451" t="s">
        <v>498</v>
      </c>
      <c r="L451">
        <v>777585.03</v>
      </c>
      <c r="M451">
        <v>9958344.3300000001</v>
      </c>
    </row>
    <row r="452" spans="1:13" hidden="1" x14ac:dyDescent="0.25">
      <c r="A452">
        <v>450</v>
      </c>
      <c r="B452" t="s">
        <v>397</v>
      </c>
      <c r="C452" t="s">
        <v>398</v>
      </c>
      <c r="D452" t="s">
        <v>399</v>
      </c>
      <c r="E452" t="s">
        <v>748</v>
      </c>
      <c r="F452" t="s">
        <v>748</v>
      </c>
      <c r="G452" t="s">
        <v>228</v>
      </c>
      <c r="H452">
        <v>-1</v>
      </c>
      <c r="I452" t="s">
        <v>400</v>
      </c>
      <c r="J452">
        <v>30117003053</v>
      </c>
      <c r="K452" t="s">
        <v>498</v>
      </c>
      <c r="L452">
        <v>772573.71</v>
      </c>
      <c r="M452">
        <v>9959549.5500000007</v>
      </c>
    </row>
    <row r="453" spans="1:13" hidden="1" x14ac:dyDescent="0.25">
      <c r="A453">
        <v>451</v>
      </c>
      <c r="B453" t="s">
        <v>397</v>
      </c>
      <c r="C453" t="s">
        <v>398</v>
      </c>
      <c r="D453" t="s">
        <v>399</v>
      </c>
      <c r="E453" t="s">
        <v>749</v>
      </c>
      <c r="F453" t="s">
        <v>749</v>
      </c>
      <c r="G453" t="s">
        <v>228</v>
      </c>
      <c r="H453">
        <v>-1</v>
      </c>
      <c r="I453" t="s">
        <v>400</v>
      </c>
      <c r="J453">
        <v>30123001053</v>
      </c>
      <c r="K453" t="s">
        <v>498</v>
      </c>
      <c r="L453">
        <v>688995.95</v>
      </c>
      <c r="M453">
        <v>9955315.3699999992</v>
      </c>
    </row>
    <row r="454" spans="1:13" hidden="1" x14ac:dyDescent="0.25">
      <c r="A454">
        <v>452</v>
      </c>
      <c r="B454" t="s">
        <v>397</v>
      </c>
      <c r="C454" t="s">
        <v>398</v>
      </c>
      <c r="D454" t="s">
        <v>399</v>
      </c>
      <c r="E454" t="s">
        <v>750</v>
      </c>
      <c r="F454" t="s">
        <v>750</v>
      </c>
      <c r="G454" t="s">
        <v>228</v>
      </c>
      <c r="H454">
        <v>-1</v>
      </c>
      <c r="I454" t="s">
        <v>400</v>
      </c>
      <c r="J454">
        <v>30123001052</v>
      </c>
      <c r="K454" t="s">
        <v>498</v>
      </c>
      <c r="L454">
        <v>681208.82</v>
      </c>
      <c r="M454">
        <v>9957293.3900000006</v>
      </c>
    </row>
    <row r="455" spans="1:13" hidden="1" x14ac:dyDescent="0.25">
      <c r="A455">
        <v>453</v>
      </c>
      <c r="B455" t="s">
        <v>397</v>
      </c>
      <c r="C455" t="s">
        <v>398</v>
      </c>
      <c r="D455" t="s">
        <v>399</v>
      </c>
      <c r="E455" t="s">
        <v>642</v>
      </c>
      <c r="F455" t="s">
        <v>642</v>
      </c>
      <c r="G455" t="s">
        <v>751</v>
      </c>
      <c r="H455">
        <v>-1</v>
      </c>
      <c r="I455" t="s">
        <v>400</v>
      </c>
      <c r="J455">
        <v>30104006051</v>
      </c>
      <c r="K455" t="s">
        <v>498</v>
      </c>
      <c r="L455">
        <v>863644.00719999999</v>
      </c>
      <c r="M455">
        <v>10065630.6909</v>
      </c>
    </row>
    <row r="456" spans="1:13" hidden="1" x14ac:dyDescent="0.25">
      <c r="A456">
        <v>454</v>
      </c>
      <c r="B456" t="s">
        <v>397</v>
      </c>
      <c r="C456" t="s">
        <v>398</v>
      </c>
      <c r="D456" t="s">
        <v>399</v>
      </c>
      <c r="E456" t="s">
        <v>752</v>
      </c>
      <c r="F456" t="s">
        <v>752</v>
      </c>
      <c r="G456" t="s">
        <v>228</v>
      </c>
      <c r="H456">
        <v>-1</v>
      </c>
      <c r="I456" t="s">
        <v>400</v>
      </c>
      <c r="J456">
        <v>30208002056</v>
      </c>
      <c r="K456" t="s">
        <v>498</v>
      </c>
      <c r="L456">
        <v>732603.26</v>
      </c>
      <c r="M456">
        <v>10118335.699999999</v>
      </c>
    </row>
    <row r="457" spans="1:13" hidden="1" x14ac:dyDescent="0.25">
      <c r="A457">
        <v>455</v>
      </c>
      <c r="B457" t="s">
        <v>397</v>
      </c>
      <c r="C457" t="s">
        <v>398</v>
      </c>
      <c r="D457" t="s">
        <v>399</v>
      </c>
      <c r="E457" t="s">
        <v>753</v>
      </c>
      <c r="F457" t="s">
        <v>753</v>
      </c>
      <c r="G457" t="s">
        <v>228</v>
      </c>
      <c r="H457">
        <v>-1</v>
      </c>
      <c r="I457" t="s">
        <v>400</v>
      </c>
      <c r="J457">
        <v>30208002052</v>
      </c>
      <c r="K457" t="s">
        <v>498</v>
      </c>
      <c r="L457">
        <v>726758.84</v>
      </c>
      <c r="M457">
        <v>10094606.369999999</v>
      </c>
    </row>
    <row r="458" spans="1:13" hidden="1" x14ac:dyDescent="0.25">
      <c r="A458">
        <v>456</v>
      </c>
      <c r="B458" t="s">
        <v>397</v>
      </c>
      <c r="C458" t="s">
        <v>398</v>
      </c>
      <c r="D458" t="s">
        <v>399</v>
      </c>
      <c r="E458" t="s">
        <v>754</v>
      </c>
      <c r="F458" t="s">
        <v>754</v>
      </c>
      <c r="G458" t="s">
        <v>228</v>
      </c>
      <c r="H458">
        <v>-1</v>
      </c>
      <c r="I458" t="s">
        <v>400</v>
      </c>
      <c r="J458">
        <v>30111009052</v>
      </c>
      <c r="K458" t="s">
        <v>498</v>
      </c>
      <c r="L458">
        <v>624371</v>
      </c>
      <c r="M458">
        <v>9552530.8300000001</v>
      </c>
    </row>
    <row r="459" spans="1:13" hidden="1" x14ac:dyDescent="0.25">
      <c r="A459">
        <v>457</v>
      </c>
      <c r="B459" t="s">
        <v>397</v>
      </c>
      <c r="C459" t="s">
        <v>398</v>
      </c>
      <c r="D459" t="s">
        <v>399</v>
      </c>
      <c r="E459" t="s">
        <v>755</v>
      </c>
      <c r="F459" t="s">
        <v>755</v>
      </c>
      <c r="G459" t="s">
        <v>756</v>
      </c>
      <c r="H459">
        <v>-1</v>
      </c>
      <c r="I459" t="s">
        <v>400</v>
      </c>
      <c r="J459">
        <v>30224003052</v>
      </c>
      <c r="K459" t="s">
        <v>498</v>
      </c>
      <c r="L459">
        <v>507638.10600000003</v>
      </c>
      <c r="M459">
        <v>9752203.6275999993</v>
      </c>
    </row>
    <row r="460" spans="1:13" hidden="1" x14ac:dyDescent="0.25">
      <c r="A460">
        <v>458</v>
      </c>
      <c r="B460" t="s">
        <v>397</v>
      </c>
      <c r="C460" t="s">
        <v>398</v>
      </c>
      <c r="D460" t="s">
        <v>399</v>
      </c>
      <c r="E460" t="s">
        <v>757</v>
      </c>
      <c r="F460" t="s">
        <v>757</v>
      </c>
      <c r="G460" t="s">
        <v>228</v>
      </c>
      <c r="H460">
        <v>-1</v>
      </c>
      <c r="I460" t="s">
        <v>400</v>
      </c>
      <c r="J460">
        <v>30207001052</v>
      </c>
      <c r="K460" t="s">
        <v>498</v>
      </c>
      <c r="L460">
        <v>621326.73</v>
      </c>
      <c r="M460">
        <v>9625498.9499999993</v>
      </c>
    </row>
    <row r="461" spans="1:13" hidden="1" x14ac:dyDescent="0.25">
      <c r="A461">
        <v>459</v>
      </c>
      <c r="B461" t="s">
        <v>397</v>
      </c>
      <c r="C461" t="s">
        <v>398</v>
      </c>
      <c r="D461" t="s">
        <v>399</v>
      </c>
      <c r="E461" t="s">
        <v>758</v>
      </c>
      <c r="F461" t="s">
        <v>758</v>
      </c>
      <c r="G461" t="s">
        <v>228</v>
      </c>
      <c r="H461">
        <v>-1</v>
      </c>
      <c r="I461" t="s">
        <v>400</v>
      </c>
      <c r="J461">
        <v>30314009052</v>
      </c>
      <c r="K461" t="s">
        <v>498</v>
      </c>
      <c r="L461">
        <v>867301.15949999995</v>
      </c>
      <c r="M461">
        <v>9762191.3697999995</v>
      </c>
    </row>
    <row r="462" spans="1:13" hidden="1" x14ac:dyDescent="0.25">
      <c r="A462">
        <v>460</v>
      </c>
      <c r="B462" t="s">
        <v>397</v>
      </c>
      <c r="C462" t="s">
        <v>398</v>
      </c>
      <c r="D462" t="s">
        <v>399</v>
      </c>
      <c r="E462" t="s">
        <v>759</v>
      </c>
      <c r="F462" t="s">
        <v>759</v>
      </c>
      <c r="G462" t="s">
        <v>760</v>
      </c>
      <c r="H462">
        <v>-1</v>
      </c>
      <c r="I462" t="s">
        <v>400</v>
      </c>
      <c r="J462">
        <v>30224001055</v>
      </c>
      <c r="K462" t="s">
        <v>498</v>
      </c>
      <c r="L462">
        <v>570837.38080000004</v>
      </c>
      <c r="M462">
        <v>9758234.9383000005</v>
      </c>
    </row>
    <row r="463" spans="1:13" hidden="1" x14ac:dyDescent="0.25">
      <c r="A463">
        <v>461</v>
      </c>
      <c r="B463" t="s">
        <v>397</v>
      </c>
      <c r="C463" t="s">
        <v>398</v>
      </c>
      <c r="D463" t="s">
        <v>399</v>
      </c>
      <c r="E463" t="s">
        <v>712</v>
      </c>
      <c r="F463" t="s">
        <v>712</v>
      </c>
      <c r="G463" t="s">
        <v>228</v>
      </c>
      <c r="H463">
        <v>-1</v>
      </c>
      <c r="I463" t="s">
        <v>400</v>
      </c>
      <c r="J463">
        <v>30319008053</v>
      </c>
      <c r="K463" t="s">
        <v>498</v>
      </c>
      <c r="L463">
        <v>707204.92</v>
      </c>
      <c r="M463">
        <v>9496716.0600000005</v>
      </c>
    </row>
    <row r="464" spans="1:13" hidden="1" x14ac:dyDescent="0.25">
      <c r="A464">
        <v>462</v>
      </c>
      <c r="B464" t="s">
        <v>397</v>
      </c>
      <c r="C464" t="s">
        <v>398</v>
      </c>
      <c r="D464" t="s">
        <v>399</v>
      </c>
      <c r="E464" t="s">
        <v>761</v>
      </c>
      <c r="F464" t="s">
        <v>761</v>
      </c>
      <c r="G464" t="s">
        <v>228</v>
      </c>
      <c r="H464">
        <v>-1</v>
      </c>
      <c r="I464" t="s">
        <v>400</v>
      </c>
      <c r="J464">
        <v>30103003063</v>
      </c>
      <c r="K464" t="s">
        <v>498</v>
      </c>
      <c r="L464">
        <v>709617.04</v>
      </c>
      <c r="M464">
        <v>9727906.1199999992</v>
      </c>
    </row>
    <row r="465" spans="1:13" hidden="1" x14ac:dyDescent="0.25">
      <c r="A465">
        <v>463</v>
      </c>
      <c r="B465" t="s">
        <v>397</v>
      </c>
      <c r="C465" t="s">
        <v>398</v>
      </c>
      <c r="D465" t="s">
        <v>399</v>
      </c>
      <c r="E465" t="s">
        <v>762</v>
      </c>
      <c r="F465" t="s">
        <v>762</v>
      </c>
      <c r="G465" t="s">
        <v>228</v>
      </c>
      <c r="H465">
        <v>-1</v>
      </c>
      <c r="I465" t="s">
        <v>400</v>
      </c>
      <c r="J465">
        <v>30111013054</v>
      </c>
      <c r="K465" t="s">
        <v>498</v>
      </c>
      <c r="L465">
        <v>581102.75800000003</v>
      </c>
      <c r="M465">
        <v>9539725.9813999999</v>
      </c>
    </row>
    <row r="466" spans="1:13" hidden="1" x14ac:dyDescent="0.25">
      <c r="A466">
        <v>464</v>
      </c>
      <c r="B466" t="s">
        <v>397</v>
      </c>
      <c r="C466" t="s">
        <v>398</v>
      </c>
      <c r="D466" t="s">
        <v>399</v>
      </c>
      <c r="E466" t="s">
        <v>694</v>
      </c>
      <c r="F466" t="s">
        <v>694</v>
      </c>
      <c r="G466" t="s">
        <v>228</v>
      </c>
      <c r="H466">
        <v>-1</v>
      </c>
      <c r="I466" t="s">
        <v>400</v>
      </c>
      <c r="J466">
        <v>30111004056</v>
      </c>
      <c r="K466" t="s">
        <v>498</v>
      </c>
      <c r="L466">
        <v>596764.18660000002</v>
      </c>
      <c r="M466">
        <v>9535472.3100000005</v>
      </c>
    </row>
    <row r="467" spans="1:13" hidden="1" x14ac:dyDescent="0.25">
      <c r="A467">
        <v>465</v>
      </c>
      <c r="B467" t="s">
        <v>397</v>
      </c>
      <c r="C467" t="s">
        <v>398</v>
      </c>
      <c r="D467" t="s">
        <v>399</v>
      </c>
      <c r="E467" t="s">
        <v>763</v>
      </c>
      <c r="F467" t="s">
        <v>763</v>
      </c>
      <c r="G467" t="s">
        <v>228</v>
      </c>
      <c r="H467">
        <v>-1</v>
      </c>
      <c r="I467" t="s">
        <v>400</v>
      </c>
      <c r="J467">
        <v>30111013051</v>
      </c>
      <c r="K467" t="s">
        <v>498</v>
      </c>
      <c r="L467">
        <v>562985.07019999996</v>
      </c>
      <c r="M467">
        <v>9540588.4984000009</v>
      </c>
    </row>
    <row r="468" spans="1:13" hidden="1" x14ac:dyDescent="0.25">
      <c r="A468">
        <v>466</v>
      </c>
      <c r="B468" t="s">
        <v>397</v>
      </c>
      <c r="C468" t="s">
        <v>398</v>
      </c>
      <c r="D468" t="s">
        <v>399</v>
      </c>
      <c r="E468" t="s">
        <v>764</v>
      </c>
      <c r="F468" t="s">
        <v>764</v>
      </c>
      <c r="G468" t="s">
        <v>228</v>
      </c>
      <c r="H468">
        <v>-1</v>
      </c>
      <c r="I468" t="s">
        <v>400</v>
      </c>
      <c r="J468">
        <v>30314007051</v>
      </c>
      <c r="K468" t="s">
        <v>498</v>
      </c>
      <c r="L468">
        <v>835594.93099999998</v>
      </c>
      <c r="M468">
        <v>9774497.0577000007</v>
      </c>
    </row>
    <row r="469" spans="1:13" hidden="1" x14ac:dyDescent="0.25">
      <c r="A469">
        <v>467</v>
      </c>
      <c r="B469" t="s">
        <v>397</v>
      </c>
      <c r="C469" t="s">
        <v>398</v>
      </c>
      <c r="D469" t="s">
        <v>399</v>
      </c>
      <c r="E469" t="s">
        <v>765</v>
      </c>
      <c r="F469" t="s">
        <v>765</v>
      </c>
      <c r="G469" t="s">
        <v>766</v>
      </c>
      <c r="H469">
        <v>-1</v>
      </c>
      <c r="I469" t="s">
        <v>400</v>
      </c>
      <c r="J469">
        <v>30111008053</v>
      </c>
      <c r="K469" t="s">
        <v>498</v>
      </c>
      <c r="L469">
        <v>631765.56999999995</v>
      </c>
      <c r="M469">
        <v>9517135.5500000007</v>
      </c>
    </row>
    <row r="470" spans="1:13" hidden="1" x14ac:dyDescent="0.25">
      <c r="A470">
        <v>468</v>
      </c>
      <c r="B470" t="s">
        <v>397</v>
      </c>
      <c r="C470" t="s">
        <v>398</v>
      </c>
      <c r="D470" t="s">
        <v>399</v>
      </c>
      <c r="E470" t="s">
        <v>767</v>
      </c>
      <c r="F470" t="s">
        <v>767</v>
      </c>
      <c r="G470" t="s">
        <v>228</v>
      </c>
      <c r="H470">
        <v>-1</v>
      </c>
      <c r="I470" t="s">
        <v>400</v>
      </c>
      <c r="J470">
        <v>30111009059</v>
      </c>
      <c r="K470" t="s">
        <v>498</v>
      </c>
      <c r="L470">
        <v>644637.86</v>
      </c>
      <c r="M470">
        <v>9557917.6400000006</v>
      </c>
    </row>
    <row r="471" spans="1:13" hidden="1" x14ac:dyDescent="0.25">
      <c r="A471">
        <v>469</v>
      </c>
      <c r="B471" t="s">
        <v>397</v>
      </c>
      <c r="C471" t="s">
        <v>398</v>
      </c>
      <c r="D471" t="s">
        <v>399</v>
      </c>
      <c r="E471" t="s">
        <v>768</v>
      </c>
      <c r="F471" t="s">
        <v>768</v>
      </c>
      <c r="G471" t="s">
        <v>228</v>
      </c>
      <c r="H471">
        <v>-1</v>
      </c>
      <c r="I471" t="s">
        <v>400</v>
      </c>
      <c r="J471">
        <v>30111013055</v>
      </c>
      <c r="K471" t="s">
        <v>498</v>
      </c>
      <c r="L471">
        <v>570091.83239999996</v>
      </c>
      <c r="M471">
        <v>9537409.0317000002</v>
      </c>
    </row>
    <row r="472" spans="1:13" hidden="1" x14ac:dyDescent="0.25">
      <c r="A472">
        <v>470</v>
      </c>
      <c r="B472" t="s">
        <v>397</v>
      </c>
      <c r="C472" t="s">
        <v>398</v>
      </c>
      <c r="D472" t="s">
        <v>399</v>
      </c>
      <c r="E472" t="s">
        <v>769</v>
      </c>
      <c r="F472" t="s">
        <v>769</v>
      </c>
      <c r="G472" t="s">
        <v>228</v>
      </c>
      <c r="H472">
        <v>-1</v>
      </c>
      <c r="I472" t="s">
        <v>400</v>
      </c>
      <c r="J472">
        <v>30111014051</v>
      </c>
      <c r="K472" t="s">
        <v>498</v>
      </c>
      <c r="L472">
        <v>606798.29379999998</v>
      </c>
      <c r="M472">
        <v>9552286.0480000004</v>
      </c>
    </row>
    <row r="473" spans="1:13" hidden="1" x14ac:dyDescent="0.25">
      <c r="A473">
        <v>471</v>
      </c>
      <c r="B473" t="s">
        <v>397</v>
      </c>
      <c r="C473" t="s">
        <v>398</v>
      </c>
      <c r="D473" t="s">
        <v>399</v>
      </c>
      <c r="E473" t="s">
        <v>770</v>
      </c>
      <c r="F473" t="s">
        <v>770</v>
      </c>
      <c r="G473" t="s">
        <v>228</v>
      </c>
      <c r="H473">
        <v>-1</v>
      </c>
      <c r="I473" t="s">
        <v>400</v>
      </c>
      <c r="J473">
        <v>30224001052</v>
      </c>
      <c r="K473" t="s">
        <v>498</v>
      </c>
      <c r="L473">
        <v>536688.01370000001</v>
      </c>
      <c r="M473">
        <v>9776577.4221000001</v>
      </c>
    </row>
    <row r="474" spans="1:13" hidden="1" x14ac:dyDescent="0.25">
      <c r="A474">
        <v>472</v>
      </c>
      <c r="B474" t="s">
        <v>397</v>
      </c>
      <c r="C474" t="s">
        <v>398</v>
      </c>
      <c r="D474" t="s">
        <v>399</v>
      </c>
      <c r="E474" t="s">
        <v>771</v>
      </c>
      <c r="F474" t="s">
        <v>771</v>
      </c>
      <c r="G474" t="s">
        <v>228</v>
      </c>
      <c r="H474">
        <v>-1</v>
      </c>
      <c r="I474" t="s">
        <v>400</v>
      </c>
      <c r="J474">
        <v>30209001015</v>
      </c>
      <c r="K474" t="s">
        <v>498</v>
      </c>
      <c r="L474">
        <v>601941.0686</v>
      </c>
      <c r="M474">
        <v>9752359.9035</v>
      </c>
    </row>
    <row r="475" spans="1:13" hidden="1" x14ac:dyDescent="0.25">
      <c r="A475">
        <v>473</v>
      </c>
      <c r="B475" t="s">
        <v>397</v>
      </c>
      <c r="C475" t="s">
        <v>398</v>
      </c>
      <c r="D475" t="s">
        <v>399</v>
      </c>
      <c r="E475" t="s">
        <v>772</v>
      </c>
      <c r="F475" t="s">
        <v>772</v>
      </c>
      <c r="G475" t="s">
        <v>228</v>
      </c>
      <c r="H475">
        <v>-1</v>
      </c>
      <c r="I475" t="s">
        <v>400</v>
      </c>
      <c r="J475">
        <v>30209001056</v>
      </c>
      <c r="K475" t="s">
        <v>498</v>
      </c>
      <c r="L475">
        <v>583321.98</v>
      </c>
      <c r="M475">
        <v>9701045.4499999993</v>
      </c>
    </row>
    <row r="476" spans="1:13" hidden="1" x14ac:dyDescent="0.25">
      <c r="A476">
        <v>474</v>
      </c>
      <c r="B476" t="s">
        <v>397</v>
      </c>
      <c r="C476" t="s">
        <v>398</v>
      </c>
      <c r="D476" t="s">
        <v>399</v>
      </c>
      <c r="E476" t="s">
        <v>773</v>
      </c>
      <c r="F476" t="s">
        <v>773</v>
      </c>
      <c r="G476" t="s">
        <v>228</v>
      </c>
      <c r="H476">
        <v>-1</v>
      </c>
      <c r="I476" t="s">
        <v>400</v>
      </c>
      <c r="J476">
        <v>30111006054</v>
      </c>
      <c r="K476" t="s">
        <v>498</v>
      </c>
      <c r="L476">
        <v>671200.74470000004</v>
      </c>
      <c r="M476">
        <v>9508652.3732999992</v>
      </c>
    </row>
    <row r="477" spans="1:13" hidden="1" x14ac:dyDescent="0.25">
      <c r="A477">
        <v>475</v>
      </c>
      <c r="B477" t="s">
        <v>397</v>
      </c>
      <c r="C477" t="s">
        <v>398</v>
      </c>
      <c r="D477" t="s">
        <v>399</v>
      </c>
      <c r="E477" t="s">
        <v>774</v>
      </c>
      <c r="F477" t="s">
        <v>774</v>
      </c>
      <c r="G477" t="s">
        <v>228</v>
      </c>
      <c r="H477">
        <v>-1</v>
      </c>
      <c r="I477" t="s">
        <v>400</v>
      </c>
      <c r="J477">
        <v>30207013059</v>
      </c>
      <c r="K477" t="s">
        <v>498</v>
      </c>
      <c r="L477">
        <v>661533.09199999995</v>
      </c>
      <c r="M477">
        <v>9597301.0755000003</v>
      </c>
    </row>
    <row r="478" spans="1:13" hidden="1" x14ac:dyDescent="0.25">
      <c r="A478">
        <v>476</v>
      </c>
      <c r="B478" t="s">
        <v>397</v>
      </c>
      <c r="C478" t="s">
        <v>398</v>
      </c>
      <c r="D478" t="s">
        <v>399</v>
      </c>
      <c r="E478" t="s">
        <v>775</v>
      </c>
      <c r="F478" t="s">
        <v>775</v>
      </c>
      <c r="G478" t="s">
        <v>228</v>
      </c>
      <c r="H478">
        <v>-1</v>
      </c>
      <c r="I478" t="s">
        <v>400</v>
      </c>
      <c r="J478">
        <v>30101001051</v>
      </c>
      <c r="K478" t="s">
        <v>498</v>
      </c>
      <c r="L478">
        <v>715304.86</v>
      </c>
      <c r="M478">
        <v>9676680.5800000001</v>
      </c>
    </row>
    <row r="479" spans="1:13" hidden="1" x14ac:dyDescent="0.25">
      <c r="A479">
        <v>477</v>
      </c>
      <c r="B479" t="s">
        <v>397</v>
      </c>
      <c r="C479" t="s">
        <v>398</v>
      </c>
      <c r="D479" t="s">
        <v>399</v>
      </c>
      <c r="E479" t="s">
        <v>776</v>
      </c>
      <c r="F479" t="s">
        <v>776</v>
      </c>
      <c r="G479" t="s">
        <v>228</v>
      </c>
      <c r="H479">
        <v>-1</v>
      </c>
      <c r="I479" t="s">
        <v>400</v>
      </c>
      <c r="J479">
        <v>30111013053</v>
      </c>
      <c r="K479" t="s">
        <v>498</v>
      </c>
      <c r="L479">
        <v>572124.46889999998</v>
      </c>
      <c r="M479">
        <v>9515546.4704999998</v>
      </c>
    </row>
    <row r="480" spans="1:13" hidden="1" x14ac:dyDescent="0.25">
      <c r="A480">
        <v>478</v>
      </c>
      <c r="B480" t="s">
        <v>397</v>
      </c>
      <c r="C480" t="s">
        <v>398</v>
      </c>
      <c r="D480" t="s">
        <v>399</v>
      </c>
      <c r="E480" t="s">
        <v>777</v>
      </c>
      <c r="F480" t="s">
        <v>777</v>
      </c>
      <c r="G480" t="s">
        <v>228</v>
      </c>
      <c r="H480">
        <v>-1</v>
      </c>
      <c r="I480" t="s">
        <v>400</v>
      </c>
      <c r="J480">
        <v>30209001053</v>
      </c>
      <c r="K480" t="s">
        <v>498</v>
      </c>
      <c r="L480">
        <v>574651.83810000005</v>
      </c>
      <c r="M480">
        <v>9708886.1963</v>
      </c>
    </row>
    <row r="481" spans="1:13" hidden="1" x14ac:dyDescent="0.25">
      <c r="A481">
        <v>479</v>
      </c>
      <c r="B481" t="s">
        <v>397</v>
      </c>
      <c r="C481" t="s">
        <v>398</v>
      </c>
      <c r="D481" t="s">
        <v>399</v>
      </c>
      <c r="E481" t="s">
        <v>778</v>
      </c>
      <c r="F481" t="s">
        <v>778</v>
      </c>
      <c r="G481" t="s">
        <v>779</v>
      </c>
      <c r="H481">
        <v>-1</v>
      </c>
      <c r="I481" t="s">
        <v>400</v>
      </c>
      <c r="J481">
        <v>30111002054</v>
      </c>
      <c r="K481" t="s">
        <v>498</v>
      </c>
      <c r="L481">
        <v>664670.56999999995</v>
      </c>
      <c r="M481">
        <v>9506719.5</v>
      </c>
    </row>
    <row r="482" spans="1:13" hidden="1" x14ac:dyDescent="0.25">
      <c r="A482">
        <v>480</v>
      </c>
      <c r="B482" t="s">
        <v>397</v>
      </c>
      <c r="C482" t="s">
        <v>398</v>
      </c>
      <c r="D482" t="s">
        <v>399</v>
      </c>
      <c r="E482" t="s">
        <v>780</v>
      </c>
      <c r="F482" t="s">
        <v>780</v>
      </c>
      <c r="G482" t="s">
        <v>228</v>
      </c>
      <c r="H482">
        <v>-1</v>
      </c>
      <c r="I482" t="s">
        <v>400</v>
      </c>
      <c r="J482">
        <v>30207012057</v>
      </c>
      <c r="K482" t="s">
        <v>498</v>
      </c>
      <c r="L482">
        <v>623089.31000000006</v>
      </c>
      <c r="M482">
        <v>9612922.6500000004</v>
      </c>
    </row>
    <row r="483" spans="1:13" hidden="1" x14ac:dyDescent="0.25">
      <c r="A483">
        <v>481</v>
      </c>
      <c r="B483" t="s">
        <v>397</v>
      </c>
      <c r="C483" t="s">
        <v>398</v>
      </c>
      <c r="D483" t="s">
        <v>399</v>
      </c>
      <c r="E483" t="s">
        <v>565</v>
      </c>
      <c r="F483" t="s">
        <v>565</v>
      </c>
      <c r="G483" t="s">
        <v>228</v>
      </c>
      <c r="H483">
        <v>-1</v>
      </c>
      <c r="I483" t="s">
        <v>400</v>
      </c>
      <c r="J483">
        <v>30207012051</v>
      </c>
      <c r="K483" t="s">
        <v>498</v>
      </c>
      <c r="L483">
        <v>614663.56000000006</v>
      </c>
      <c r="M483">
        <v>9613097.9399999995</v>
      </c>
    </row>
    <row r="484" spans="1:13" hidden="1" x14ac:dyDescent="0.25">
      <c r="A484">
        <v>482</v>
      </c>
      <c r="B484" t="s">
        <v>397</v>
      </c>
      <c r="C484" t="s">
        <v>398</v>
      </c>
      <c r="D484" t="s">
        <v>399</v>
      </c>
      <c r="E484" t="s">
        <v>781</v>
      </c>
      <c r="F484" t="s">
        <v>781</v>
      </c>
      <c r="G484" t="s">
        <v>228</v>
      </c>
      <c r="H484">
        <v>-1</v>
      </c>
      <c r="I484" t="s">
        <v>400</v>
      </c>
      <c r="J484">
        <v>30207011051</v>
      </c>
      <c r="K484" t="s">
        <v>498</v>
      </c>
      <c r="L484">
        <v>661044.79</v>
      </c>
      <c r="M484">
        <v>9587547.4299999997</v>
      </c>
    </row>
    <row r="485" spans="1:13" hidden="1" x14ac:dyDescent="0.25">
      <c r="A485">
        <v>483</v>
      </c>
      <c r="B485" t="s">
        <v>397</v>
      </c>
      <c r="C485" t="s">
        <v>398</v>
      </c>
      <c r="D485" t="s">
        <v>399</v>
      </c>
      <c r="E485" t="s">
        <v>513</v>
      </c>
      <c r="F485" t="s">
        <v>513</v>
      </c>
      <c r="G485" t="s">
        <v>228</v>
      </c>
      <c r="H485">
        <v>-1</v>
      </c>
      <c r="I485" t="s">
        <v>400</v>
      </c>
      <c r="J485">
        <v>30316001066</v>
      </c>
      <c r="K485" t="s">
        <v>498</v>
      </c>
      <c r="L485">
        <v>856847.75100000005</v>
      </c>
      <c r="M485">
        <v>9841279.9956</v>
      </c>
    </row>
    <row r="486" spans="1:13" hidden="1" x14ac:dyDescent="0.25">
      <c r="A486">
        <v>484</v>
      </c>
      <c r="B486" t="s">
        <v>397</v>
      </c>
      <c r="C486" t="s">
        <v>398</v>
      </c>
      <c r="D486" t="s">
        <v>399</v>
      </c>
      <c r="E486" t="s">
        <v>782</v>
      </c>
      <c r="F486" t="s">
        <v>782</v>
      </c>
      <c r="G486" t="s">
        <v>228</v>
      </c>
      <c r="H486">
        <v>-1</v>
      </c>
      <c r="I486" t="s">
        <v>400</v>
      </c>
      <c r="J486">
        <v>30207003053</v>
      </c>
      <c r="K486" t="s">
        <v>498</v>
      </c>
      <c r="L486">
        <v>648756.11</v>
      </c>
      <c r="M486">
        <v>9598880.8399999999</v>
      </c>
    </row>
    <row r="487" spans="1:13" hidden="1" x14ac:dyDescent="0.25">
      <c r="A487">
        <v>485</v>
      </c>
      <c r="B487" t="s">
        <v>397</v>
      </c>
      <c r="C487" t="s">
        <v>398</v>
      </c>
      <c r="D487" t="s">
        <v>399</v>
      </c>
      <c r="E487" t="s">
        <v>783</v>
      </c>
      <c r="F487" t="s">
        <v>783</v>
      </c>
      <c r="G487" t="s">
        <v>228</v>
      </c>
      <c r="H487">
        <v>-1</v>
      </c>
      <c r="I487" t="s">
        <v>400</v>
      </c>
      <c r="J487">
        <v>30111006055</v>
      </c>
      <c r="K487" t="s">
        <v>498</v>
      </c>
      <c r="L487">
        <v>673979.64009999996</v>
      </c>
      <c r="M487">
        <v>9511658.2675000001</v>
      </c>
    </row>
    <row r="488" spans="1:13" hidden="1" x14ac:dyDescent="0.25">
      <c r="A488">
        <v>486</v>
      </c>
      <c r="B488" t="s">
        <v>397</v>
      </c>
      <c r="C488" t="s">
        <v>398</v>
      </c>
      <c r="D488" t="s">
        <v>399</v>
      </c>
      <c r="E488" t="s">
        <v>784</v>
      </c>
      <c r="F488" t="s">
        <v>784</v>
      </c>
      <c r="G488" t="s">
        <v>228</v>
      </c>
      <c r="H488">
        <v>-1</v>
      </c>
      <c r="I488" t="s">
        <v>400</v>
      </c>
      <c r="J488">
        <v>30111006053</v>
      </c>
      <c r="K488" t="s">
        <v>498</v>
      </c>
      <c r="L488">
        <v>676534.03359999997</v>
      </c>
      <c r="M488">
        <v>9494323.3607999999</v>
      </c>
    </row>
    <row r="489" spans="1:13" hidden="1" x14ac:dyDescent="0.25">
      <c r="A489">
        <v>487</v>
      </c>
      <c r="B489" t="s">
        <v>397</v>
      </c>
      <c r="C489" t="s">
        <v>398</v>
      </c>
      <c r="D489" t="s">
        <v>399</v>
      </c>
      <c r="E489" t="s">
        <v>558</v>
      </c>
      <c r="F489" t="s">
        <v>558</v>
      </c>
      <c r="G489" t="s">
        <v>228</v>
      </c>
      <c r="H489">
        <v>-1</v>
      </c>
      <c r="I489" t="s">
        <v>400</v>
      </c>
      <c r="J489">
        <v>30111005052</v>
      </c>
      <c r="K489" t="s">
        <v>498</v>
      </c>
      <c r="L489">
        <v>654853.49509999994</v>
      </c>
      <c r="M489">
        <v>9581454.2392999995</v>
      </c>
    </row>
    <row r="490" spans="1:13" hidden="1" x14ac:dyDescent="0.25">
      <c r="A490">
        <v>488</v>
      </c>
      <c r="B490" t="s">
        <v>397</v>
      </c>
      <c r="C490" t="s">
        <v>398</v>
      </c>
      <c r="D490" t="s">
        <v>399</v>
      </c>
      <c r="E490" t="s">
        <v>785</v>
      </c>
      <c r="F490" t="s">
        <v>785</v>
      </c>
      <c r="G490" t="s">
        <v>228</v>
      </c>
      <c r="H490">
        <v>-1</v>
      </c>
      <c r="I490" t="s">
        <v>400</v>
      </c>
      <c r="J490">
        <v>30314008053</v>
      </c>
      <c r="K490" t="s">
        <v>498</v>
      </c>
      <c r="L490">
        <v>776709.59</v>
      </c>
      <c r="M490">
        <v>9637934.6600000001</v>
      </c>
    </row>
    <row r="491" spans="1:13" hidden="1" x14ac:dyDescent="0.25">
      <c r="A491">
        <v>489</v>
      </c>
      <c r="B491" t="s">
        <v>397</v>
      </c>
      <c r="C491" t="s">
        <v>398</v>
      </c>
      <c r="D491" t="s">
        <v>399</v>
      </c>
      <c r="E491" t="s">
        <v>786</v>
      </c>
      <c r="F491" t="s">
        <v>786</v>
      </c>
      <c r="G491" t="s">
        <v>787</v>
      </c>
      <c r="H491">
        <v>-1</v>
      </c>
      <c r="I491" t="s">
        <v>400</v>
      </c>
      <c r="J491">
        <v>30101008053</v>
      </c>
      <c r="K491" t="s">
        <v>498</v>
      </c>
      <c r="L491">
        <v>679377.94</v>
      </c>
      <c r="M491">
        <v>9649324.9499999993</v>
      </c>
    </row>
    <row r="492" spans="1:13" hidden="1" x14ac:dyDescent="0.25">
      <c r="A492">
        <v>490</v>
      </c>
      <c r="B492" t="s">
        <v>397</v>
      </c>
      <c r="C492" t="s">
        <v>398</v>
      </c>
      <c r="D492" t="s">
        <v>399</v>
      </c>
      <c r="E492" t="s">
        <v>788</v>
      </c>
      <c r="F492" t="s">
        <v>788</v>
      </c>
      <c r="G492" t="s">
        <v>228</v>
      </c>
      <c r="H492">
        <v>-1</v>
      </c>
      <c r="I492" t="s">
        <v>400</v>
      </c>
      <c r="J492">
        <v>30103001055</v>
      </c>
      <c r="K492" t="s">
        <v>498</v>
      </c>
      <c r="L492">
        <v>741658.99</v>
      </c>
      <c r="M492">
        <v>9696235.1699999999</v>
      </c>
    </row>
    <row r="493" spans="1:13" hidden="1" x14ac:dyDescent="0.25">
      <c r="A493">
        <v>491</v>
      </c>
      <c r="B493" t="s">
        <v>397</v>
      </c>
      <c r="C493" t="s">
        <v>398</v>
      </c>
      <c r="D493" t="s">
        <v>399</v>
      </c>
      <c r="E493" t="s">
        <v>789</v>
      </c>
      <c r="F493" t="s">
        <v>789</v>
      </c>
      <c r="G493" t="s">
        <v>228</v>
      </c>
      <c r="H493">
        <v>-1</v>
      </c>
      <c r="I493" t="s">
        <v>400</v>
      </c>
      <c r="J493">
        <v>30101003060</v>
      </c>
      <c r="K493" t="s">
        <v>498</v>
      </c>
      <c r="L493">
        <v>745764.96</v>
      </c>
      <c r="M493">
        <v>9670920.6999999993</v>
      </c>
    </row>
    <row r="494" spans="1:13" hidden="1" x14ac:dyDescent="0.25">
      <c r="A494">
        <v>492</v>
      </c>
      <c r="B494" t="s">
        <v>397</v>
      </c>
      <c r="C494" t="s">
        <v>398</v>
      </c>
      <c r="D494" t="s">
        <v>399</v>
      </c>
      <c r="E494" t="s">
        <v>790</v>
      </c>
      <c r="F494" t="s">
        <v>790</v>
      </c>
      <c r="G494" t="s">
        <v>228</v>
      </c>
      <c r="H494">
        <v>-1</v>
      </c>
      <c r="I494" t="s">
        <v>400</v>
      </c>
      <c r="J494">
        <v>30207006054</v>
      </c>
      <c r="K494" t="s">
        <v>498</v>
      </c>
      <c r="L494">
        <v>637195.98</v>
      </c>
      <c r="M494">
        <v>9656545.5399999991</v>
      </c>
    </row>
    <row r="495" spans="1:13" hidden="1" x14ac:dyDescent="0.25">
      <c r="A495">
        <v>493</v>
      </c>
      <c r="B495" t="s">
        <v>397</v>
      </c>
      <c r="C495" t="s">
        <v>398</v>
      </c>
      <c r="D495" t="s">
        <v>399</v>
      </c>
      <c r="E495" t="s">
        <v>565</v>
      </c>
      <c r="F495" t="s">
        <v>565</v>
      </c>
      <c r="G495" t="s">
        <v>228</v>
      </c>
      <c r="H495">
        <v>-1</v>
      </c>
      <c r="I495" t="s">
        <v>400</v>
      </c>
      <c r="J495">
        <v>30111006051</v>
      </c>
      <c r="K495" t="s">
        <v>498</v>
      </c>
      <c r="L495">
        <v>671392.34539999999</v>
      </c>
      <c r="M495">
        <v>9495533.5008000005</v>
      </c>
    </row>
    <row r="496" spans="1:13" hidden="1" x14ac:dyDescent="0.25">
      <c r="A496">
        <v>494</v>
      </c>
      <c r="B496" t="s">
        <v>397</v>
      </c>
      <c r="C496" t="s">
        <v>398</v>
      </c>
      <c r="D496" t="s">
        <v>399</v>
      </c>
      <c r="E496" t="s">
        <v>791</v>
      </c>
      <c r="F496" t="s">
        <v>791</v>
      </c>
      <c r="G496" t="s">
        <v>576</v>
      </c>
      <c r="H496">
        <v>-1</v>
      </c>
      <c r="I496" t="s">
        <v>400</v>
      </c>
      <c r="J496">
        <v>30111007051</v>
      </c>
      <c r="K496" t="s">
        <v>498</v>
      </c>
      <c r="L496">
        <v>663798.3162</v>
      </c>
      <c r="M496">
        <v>9533935.1180000007</v>
      </c>
    </row>
    <row r="497" spans="1:13" hidden="1" x14ac:dyDescent="0.25">
      <c r="A497">
        <v>495</v>
      </c>
      <c r="B497" t="s">
        <v>397</v>
      </c>
      <c r="C497" t="s">
        <v>398</v>
      </c>
      <c r="D497" t="s">
        <v>399</v>
      </c>
      <c r="E497" t="s">
        <v>792</v>
      </c>
      <c r="F497" t="s">
        <v>792</v>
      </c>
      <c r="G497" t="s">
        <v>228</v>
      </c>
      <c r="H497">
        <v>-1</v>
      </c>
      <c r="I497" t="s">
        <v>400</v>
      </c>
      <c r="J497">
        <v>30111015051</v>
      </c>
      <c r="K497" t="s">
        <v>498</v>
      </c>
      <c r="L497">
        <v>676921.38</v>
      </c>
      <c r="M497">
        <v>9521351.1699999999</v>
      </c>
    </row>
    <row r="498" spans="1:13" hidden="1" x14ac:dyDescent="0.25">
      <c r="A498">
        <v>496</v>
      </c>
      <c r="B498" t="s">
        <v>397</v>
      </c>
      <c r="C498" t="s">
        <v>398</v>
      </c>
      <c r="D498" t="s">
        <v>399</v>
      </c>
      <c r="E498" t="s">
        <v>793</v>
      </c>
      <c r="F498" t="s">
        <v>793</v>
      </c>
      <c r="G498" t="s">
        <v>228</v>
      </c>
      <c r="H498">
        <v>-1</v>
      </c>
      <c r="I498" t="s">
        <v>400</v>
      </c>
      <c r="J498">
        <v>30111001063</v>
      </c>
      <c r="K498" t="s">
        <v>498</v>
      </c>
      <c r="L498">
        <v>695679.13630000001</v>
      </c>
      <c r="M498">
        <v>9522641.4144000001</v>
      </c>
    </row>
    <row r="499" spans="1:13" hidden="1" x14ac:dyDescent="0.25">
      <c r="A499">
        <v>497</v>
      </c>
      <c r="B499" t="s">
        <v>397</v>
      </c>
      <c r="C499" t="s">
        <v>398</v>
      </c>
      <c r="D499" t="s">
        <v>399</v>
      </c>
      <c r="E499" t="s">
        <v>794</v>
      </c>
      <c r="F499" t="s">
        <v>794</v>
      </c>
      <c r="G499" t="s">
        <v>228</v>
      </c>
      <c r="H499">
        <v>-1</v>
      </c>
      <c r="I499" t="s">
        <v>400</v>
      </c>
      <c r="J499">
        <v>30111008051</v>
      </c>
      <c r="K499" t="s">
        <v>498</v>
      </c>
      <c r="L499">
        <v>621624.09620000003</v>
      </c>
      <c r="M499">
        <v>9528201.1388000008</v>
      </c>
    </row>
    <row r="500" spans="1:13" hidden="1" x14ac:dyDescent="0.25">
      <c r="A500">
        <v>498</v>
      </c>
      <c r="B500" t="s">
        <v>397</v>
      </c>
      <c r="C500" t="s">
        <v>398</v>
      </c>
      <c r="D500" t="s">
        <v>399</v>
      </c>
      <c r="E500" t="s">
        <v>631</v>
      </c>
      <c r="F500" t="s">
        <v>631</v>
      </c>
      <c r="G500" t="s">
        <v>228</v>
      </c>
      <c r="H500">
        <v>-1</v>
      </c>
      <c r="I500" t="s">
        <v>400</v>
      </c>
      <c r="J500">
        <v>30207012054</v>
      </c>
      <c r="K500" t="s">
        <v>498</v>
      </c>
      <c r="L500">
        <v>608527.74</v>
      </c>
      <c r="M500">
        <v>9609495.3200000003</v>
      </c>
    </row>
    <row r="501" spans="1:13" hidden="1" x14ac:dyDescent="0.25">
      <c r="A501">
        <v>499</v>
      </c>
      <c r="B501" t="s">
        <v>397</v>
      </c>
      <c r="C501" t="s">
        <v>398</v>
      </c>
      <c r="D501" t="s">
        <v>399</v>
      </c>
      <c r="E501" t="s">
        <v>795</v>
      </c>
      <c r="F501" t="s">
        <v>795</v>
      </c>
      <c r="G501" t="s">
        <v>228</v>
      </c>
      <c r="H501">
        <v>-1</v>
      </c>
      <c r="I501" t="s">
        <v>400</v>
      </c>
      <c r="J501">
        <v>30207012052</v>
      </c>
      <c r="K501" t="s">
        <v>498</v>
      </c>
      <c r="L501">
        <v>606422.26020000002</v>
      </c>
      <c r="M501">
        <v>9641730.0552999992</v>
      </c>
    </row>
    <row r="502" spans="1:13" hidden="1" x14ac:dyDescent="0.25">
      <c r="A502">
        <v>500</v>
      </c>
      <c r="B502" t="s">
        <v>397</v>
      </c>
      <c r="C502" t="s">
        <v>398</v>
      </c>
      <c r="D502" t="s">
        <v>399</v>
      </c>
      <c r="E502" t="s">
        <v>796</v>
      </c>
      <c r="F502" t="s">
        <v>796</v>
      </c>
      <c r="G502" t="s">
        <v>228</v>
      </c>
      <c r="H502">
        <v>-1</v>
      </c>
      <c r="I502" t="s">
        <v>400</v>
      </c>
      <c r="J502">
        <v>30207014053</v>
      </c>
      <c r="K502" t="s">
        <v>498</v>
      </c>
      <c r="L502">
        <v>610583.26240000001</v>
      </c>
      <c r="M502">
        <v>9587105.5233999994</v>
      </c>
    </row>
    <row r="503" spans="1:13" hidden="1" x14ac:dyDescent="0.25">
      <c r="A503">
        <v>501</v>
      </c>
      <c r="B503" t="s">
        <v>397</v>
      </c>
      <c r="C503" t="s">
        <v>398</v>
      </c>
      <c r="D503" t="s">
        <v>399</v>
      </c>
      <c r="E503" t="s">
        <v>797</v>
      </c>
      <c r="F503" t="s">
        <v>797</v>
      </c>
      <c r="G503" t="s">
        <v>228</v>
      </c>
      <c r="H503">
        <v>-1</v>
      </c>
      <c r="I503" t="s">
        <v>400</v>
      </c>
      <c r="J503">
        <v>30111007056</v>
      </c>
      <c r="K503" t="s">
        <v>498</v>
      </c>
      <c r="L503">
        <v>664572.86880000005</v>
      </c>
      <c r="M503">
        <v>9540760.8724000007</v>
      </c>
    </row>
    <row r="504" spans="1:13" hidden="1" x14ac:dyDescent="0.25">
      <c r="A504">
        <v>502</v>
      </c>
      <c r="B504" t="s">
        <v>397</v>
      </c>
      <c r="C504" t="s">
        <v>398</v>
      </c>
      <c r="D504" t="s">
        <v>399</v>
      </c>
      <c r="E504" t="s">
        <v>798</v>
      </c>
      <c r="F504" t="s">
        <v>798</v>
      </c>
      <c r="G504" t="s">
        <v>228</v>
      </c>
      <c r="H504">
        <v>-1</v>
      </c>
      <c r="I504" t="s">
        <v>400</v>
      </c>
      <c r="J504">
        <v>30111010054</v>
      </c>
      <c r="K504" t="s">
        <v>498</v>
      </c>
      <c r="L504">
        <v>613277.85</v>
      </c>
      <c r="M504">
        <v>9555264.3900000006</v>
      </c>
    </row>
    <row r="505" spans="1:13" hidden="1" x14ac:dyDescent="0.25">
      <c r="A505">
        <v>503</v>
      </c>
      <c r="B505" t="s">
        <v>397</v>
      </c>
      <c r="C505" t="s">
        <v>398</v>
      </c>
      <c r="D505" t="s">
        <v>399</v>
      </c>
      <c r="E505" t="s">
        <v>799</v>
      </c>
      <c r="F505" t="s">
        <v>799</v>
      </c>
      <c r="G505" t="s">
        <v>228</v>
      </c>
      <c r="H505">
        <v>-1</v>
      </c>
      <c r="I505" t="s">
        <v>400</v>
      </c>
      <c r="J505">
        <v>30111007053</v>
      </c>
      <c r="K505" t="s">
        <v>498</v>
      </c>
      <c r="L505">
        <v>674167.94</v>
      </c>
      <c r="M505">
        <v>9542158.3300000001</v>
      </c>
    </row>
    <row r="506" spans="1:13" hidden="1" x14ac:dyDescent="0.25">
      <c r="A506">
        <v>504</v>
      </c>
      <c r="B506" t="s">
        <v>397</v>
      </c>
      <c r="C506" t="s">
        <v>398</v>
      </c>
      <c r="D506" t="s">
        <v>399</v>
      </c>
      <c r="E506" t="s">
        <v>800</v>
      </c>
      <c r="F506" t="s">
        <v>800</v>
      </c>
      <c r="G506" t="s">
        <v>228</v>
      </c>
      <c r="H506">
        <v>-1</v>
      </c>
      <c r="I506" t="s">
        <v>400</v>
      </c>
      <c r="J506">
        <v>30111006056</v>
      </c>
      <c r="K506" t="s">
        <v>498</v>
      </c>
      <c r="L506">
        <v>678649.93850000005</v>
      </c>
      <c r="M506">
        <v>9505000</v>
      </c>
    </row>
    <row r="507" spans="1:13" hidden="1" x14ac:dyDescent="0.25">
      <c r="A507">
        <v>505</v>
      </c>
      <c r="B507" t="s">
        <v>397</v>
      </c>
      <c r="C507" t="s">
        <v>398</v>
      </c>
      <c r="D507" t="s">
        <v>399</v>
      </c>
      <c r="E507" t="s">
        <v>801</v>
      </c>
      <c r="F507" t="s">
        <v>801</v>
      </c>
      <c r="G507" t="s">
        <v>228</v>
      </c>
      <c r="H507">
        <v>-1</v>
      </c>
      <c r="I507" t="s">
        <v>400</v>
      </c>
      <c r="J507">
        <v>30224001053</v>
      </c>
      <c r="K507" t="s">
        <v>498</v>
      </c>
      <c r="L507">
        <v>535454.48</v>
      </c>
      <c r="M507">
        <v>9734564.7699999996</v>
      </c>
    </row>
    <row r="508" spans="1:13" hidden="1" x14ac:dyDescent="0.25">
      <c r="A508">
        <v>506</v>
      </c>
      <c r="B508" t="s">
        <v>397</v>
      </c>
      <c r="C508" t="s">
        <v>398</v>
      </c>
      <c r="D508" t="s">
        <v>399</v>
      </c>
      <c r="E508" t="s">
        <v>460</v>
      </c>
      <c r="F508" t="s">
        <v>460</v>
      </c>
      <c r="G508" t="s">
        <v>228</v>
      </c>
      <c r="H508">
        <v>-1</v>
      </c>
      <c r="I508" t="s">
        <v>400</v>
      </c>
      <c r="J508">
        <v>30207003054</v>
      </c>
      <c r="K508" t="s">
        <v>498</v>
      </c>
      <c r="L508">
        <v>649241.51</v>
      </c>
      <c r="M508">
        <v>9598979.2899999991</v>
      </c>
    </row>
    <row r="509" spans="1:13" hidden="1" x14ac:dyDescent="0.25">
      <c r="A509">
        <v>507</v>
      </c>
      <c r="B509" t="s">
        <v>397</v>
      </c>
      <c r="C509" t="s">
        <v>398</v>
      </c>
      <c r="D509" t="s">
        <v>399</v>
      </c>
      <c r="E509" t="s">
        <v>802</v>
      </c>
      <c r="F509" t="s">
        <v>802</v>
      </c>
      <c r="G509" t="s">
        <v>228</v>
      </c>
      <c r="H509">
        <v>-1</v>
      </c>
      <c r="I509" t="s">
        <v>400</v>
      </c>
      <c r="J509">
        <v>30319002056</v>
      </c>
      <c r="K509" t="s">
        <v>498</v>
      </c>
      <c r="L509">
        <v>708800.9915</v>
      </c>
      <c r="M509">
        <v>9453001.7893000003</v>
      </c>
    </row>
    <row r="510" spans="1:13" hidden="1" x14ac:dyDescent="0.25">
      <c r="A510">
        <v>508</v>
      </c>
      <c r="B510" t="s">
        <v>397</v>
      </c>
      <c r="C510" t="s">
        <v>398</v>
      </c>
      <c r="D510" t="s">
        <v>399</v>
      </c>
      <c r="E510" t="s">
        <v>803</v>
      </c>
      <c r="F510" t="s">
        <v>803</v>
      </c>
      <c r="G510" t="s">
        <v>228</v>
      </c>
      <c r="H510">
        <v>-1</v>
      </c>
      <c r="I510" t="s">
        <v>400</v>
      </c>
      <c r="J510">
        <v>30207012055</v>
      </c>
      <c r="K510" t="s">
        <v>498</v>
      </c>
      <c r="L510">
        <v>623496.99639999995</v>
      </c>
      <c r="M510">
        <v>9601891.6293000001</v>
      </c>
    </row>
    <row r="511" spans="1:13" hidden="1" x14ac:dyDescent="0.25">
      <c r="A511">
        <v>509</v>
      </c>
      <c r="B511" t="s">
        <v>397</v>
      </c>
      <c r="C511" t="s">
        <v>398</v>
      </c>
      <c r="D511" t="s">
        <v>399</v>
      </c>
      <c r="E511" t="s">
        <v>804</v>
      </c>
      <c r="F511" t="s">
        <v>804</v>
      </c>
      <c r="G511" t="s">
        <v>228</v>
      </c>
      <c r="H511">
        <v>-1</v>
      </c>
      <c r="I511" t="s">
        <v>400</v>
      </c>
      <c r="J511">
        <v>30207013057</v>
      </c>
      <c r="K511" t="s">
        <v>498</v>
      </c>
      <c r="L511">
        <v>651377.68999999994</v>
      </c>
      <c r="M511">
        <v>9597970.9199999999</v>
      </c>
    </row>
    <row r="512" spans="1:13" hidden="1" x14ac:dyDescent="0.25">
      <c r="A512">
        <v>510</v>
      </c>
      <c r="B512" t="s">
        <v>397</v>
      </c>
      <c r="C512" t="s">
        <v>398</v>
      </c>
      <c r="D512" t="s">
        <v>399</v>
      </c>
      <c r="E512" t="s">
        <v>783</v>
      </c>
      <c r="F512" t="s">
        <v>783</v>
      </c>
      <c r="G512" t="s">
        <v>228</v>
      </c>
      <c r="H512">
        <v>-1</v>
      </c>
      <c r="I512" t="s">
        <v>400</v>
      </c>
      <c r="J512">
        <v>30207008051</v>
      </c>
      <c r="K512" t="s">
        <v>498</v>
      </c>
      <c r="L512">
        <v>618820.71</v>
      </c>
      <c r="M512">
        <v>9587134.6899999995</v>
      </c>
    </row>
    <row r="513" spans="1:13" hidden="1" x14ac:dyDescent="0.25">
      <c r="A513">
        <v>511</v>
      </c>
      <c r="B513" t="s">
        <v>397</v>
      </c>
      <c r="C513" t="s">
        <v>398</v>
      </c>
      <c r="D513" t="s">
        <v>399</v>
      </c>
      <c r="E513" t="s">
        <v>805</v>
      </c>
      <c r="F513" t="s">
        <v>805</v>
      </c>
      <c r="G513" t="s">
        <v>228</v>
      </c>
      <c r="H513">
        <v>-1</v>
      </c>
      <c r="I513" t="s">
        <v>400</v>
      </c>
      <c r="J513">
        <v>30207013055</v>
      </c>
      <c r="K513" t="s">
        <v>498</v>
      </c>
      <c r="L513">
        <v>651899.6</v>
      </c>
      <c r="M513">
        <v>9601311.6999999993</v>
      </c>
    </row>
    <row r="514" spans="1:13" hidden="1" x14ac:dyDescent="0.25">
      <c r="A514">
        <v>512</v>
      </c>
      <c r="B514" t="s">
        <v>397</v>
      </c>
      <c r="C514" t="s">
        <v>398</v>
      </c>
      <c r="D514" t="s">
        <v>399</v>
      </c>
      <c r="E514" t="s">
        <v>806</v>
      </c>
      <c r="F514" t="s">
        <v>806</v>
      </c>
      <c r="G514" t="s">
        <v>228</v>
      </c>
      <c r="H514">
        <v>-1</v>
      </c>
      <c r="I514" t="s">
        <v>400</v>
      </c>
      <c r="J514">
        <v>30111011056</v>
      </c>
      <c r="K514" t="s">
        <v>498</v>
      </c>
      <c r="L514">
        <v>690090.61</v>
      </c>
      <c r="M514">
        <v>9602454.4600000009</v>
      </c>
    </row>
    <row r="515" spans="1:13" hidden="1" x14ac:dyDescent="0.25">
      <c r="A515">
        <v>513</v>
      </c>
      <c r="B515" t="s">
        <v>397</v>
      </c>
      <c r="C515" t="s">
        <v>398</v>
      </c>
      <c r="D515" t="s">
        <v>399</v>
      </c>
      <c r="E515" t="s">
        <v>807</v>
      </c>
      <c r="F515" t="s">
        <v>807</v>
      </c>
      <c r="G515" t="s">
        <v>808</v>
      </c>
      <c r="H515">
        <v>-1</v>
      </c>
      <c r="I515" t="s">
        <v>400</v>
      </c>
      <c r="J515">
        <v>30207010055</v>
      </c>
      <c r="K515" t="s">
        <v>498</v>
      </c>
      <c r="L515">
        <v>647833.91</v>
      </c>
      <c r="M515">
        <v>9587801.2599999998</v>
      </c>
    </row>
    <row r="516" spans="1:13" hidden="1" x14ac:dyDescent="0.25">
      <c r="A516">
        <v>514</v>
      </c>
      <c r="B516" t="s">
        <v>397</v>
      </c>
      <c r="C516" t="s">
        <v>398</v>
      </c>
      <c r="D516" t="s">
        <v>399</v>
      </c>
      <c r="E516" t="s">
        <v>809</v>
      </c>
      <c r="F516" t="s">
        <v>809</v>
      </c>
      <c r="G516" t="s">
        <v>228</v>
      </c>
      <c r="H516">
        <v>-1</v>
      </c>
      <c r="I516" t="s">
        <v>400</v>
      </c>
      <c r="J516">
        <v>30111011057</v>
      </c>
      <c r="K516" t="s">
        <v>498</v>
      </c>
      <c r="L516">
        <v>673507.61</v>
      </c>
      <c r="M516">
        <v>9627374.1300000008</v>
      </c>
    </row>
    <row r="517" spans="1:13" hidden="1" x14ac:dyDescent="0.25">
      <c r="A517">
        <v>515</v>
      </c>
      <c r="B517" t="s">
        <v>397</v>
      </c>
      <c r="C517" t="s">
        <v>398</v>
      </c>
      <c r="D517" t="s">
        <v>399</v>
      </c>
      <c r="E517" t="s">
        <v>810</v>
      </c>
      <c r="F517" t="s">
        <v>810</v>
      </c>
      <c r="G517" t="s">
        <v>228</v>
      </c>
      <c r="H517">
        <v>-1</v>
      </c>
      <c r="I517" t="s">
        <v>400</v>
      </c>
      <c r="J517">
        <v>30207010052</v>
      </c>
      <c r="K517" t="s">
        <v>498</v>
      </c>
      <c r="L517">
        <v>621990.71340000001</v>
      </c>
      <c r="M517">
        <v>9592311.3615000006</v>
      </c>
    </row>
    <row r="518" spans="1:13" hidden="1" x14ac:dyDescent="0.25">
      <c r="A518">
        <v>516</v>
      </c>
      <c r="B518" t="s">
        <v>397</v>
      </c>
      <c r="C518" t="s">
        <v>398</v>
      </c>
      <c r="D518" t="s">
        <v>399</v>
      </c>
      <c r="E518" t="s">
        <v>811</v>
      </c>
      <c r="F518" t="s">
        <v>811</v>
      </c>
      <c r="G518" t="s">
        <v>228</v>
      </c>
      <c r="H518">
        <v>-1</v>
      </c>
      <c r="I518" t="s">
        <v>400</v>
      </c>
      <c r="J518">
        <v>30118006051</v>
      </c>
      <c r="K518" t="s">
        <v>498</v>
      </c>
      <c r="L518">
        <v>763457.22</v>
      </c>
      <c r="M518">
        <v>9842777.3000000007</v>
      </c>
    </row>
    <row r="519" spans="1:13" hidden="1" x14ac:dyDescent="0.25">
      <c r="A519">
        <v>517</v>
      </c>
      <c r="B519" t="s">
        <v>397</v>
      </c>
      <c r="C519" t="s">
        <v>398</v>
      </c>
      <c r="D519" t="s">
        <v>399</v>
      </c>
      <c r="E519" t="s">
        <v>812</v>
      </c>
      <c r="F519" t="s">
        <v>812</v>
      </c>
      <c r="G519" t="s">
        <v>228</v>
      </c>
      <c r="H519">
        <v>-1</v>
      </c>
      <c r="I519" t="s">
        <v>400</v>
      </c>
      <c r="J519">
        <v>30118007057</v>
      </c>
      <c r="K519" t="s">
        <v>498</v>
      </c>
      <c r="L519">
        <v>774700.75</v>
      </c>
      <c r="M519">
        <v>9846447.3300000001</v>
      </c>
    </row>
    <row r="520" spans="1:13" hidden="1" x14ac:dyDescent="0.25">
      <c r="A520">
        <v>518</v>
      </c>
      <c r="B520" t="s">
        <v>397</v>
      </c>
      <c r="C520" t="s">
        <v>398</v>
      </c>
      <c r="D520" t="s">
        <v>399</v>
      </c>
      <c r="E520" t="s">
        <v>813</v>
      </c>
      <c r="F520" t="s">
        <v>813</v>
      </c>
      <c r="G520" t="s">
        <v>228</v>
      </c>
      <c r="H520">
        <v>-1</v>
      </c>
      <c r="I520" t="s">
        <v>400</v>
      </c>
      <c r="J520">
        <v>30118007053</v>
      </c>
      <c r="K520" t="s">
        <v>498</v>
      </c>
      <c r="L520">
        <v>776508.24</v>
      </c>
      <c r="M520">
        <v>9841584.1999999993</v>
      </c>
    </row>
    <row r="521" spans="1:13" hidden="1" x14ac:dyDescent="0.25">
      <c r="A521">
        <v>519</v>
      </c>
      <c r="B521" t="s">
        <v>397</v>
      </c>
      <c r="C521" t="s">
        <v>398</v>
      </c>
      <c r="D521" t="s">
        <v>399</v>
      </c>
      <c r="E521" t="s">
        <v>814</v>
      </c>
      <c r="F521" t="s">
        <v>814</v>
      </c>
      <c r="G521" t="s">
        <v>228</v>
      </c>
      <c r="H521">
        <v>-1</v>
      </c>
      <c r="I521" t="s">
        <v>400</v>
      </c>
      <c r="J521">
        <v>30102001056</v>
      </c>
      <c r="K521" t="s">
        <v>498</v>
      </c>
      <c r="L521">
        <v>722734.27</v>
      </c>
      <c r="M521">
        <v>9814673.0700000003</v>
      </c>
    </row>
    <row r="522" spans="1:13" hidden="1" x14ac:dyDescent="0.25">
      <c r="A522">
        <v>520</v>
      </c>
      <c r="B522" t="s">
        <v>397</v>
      </c>
      <c r="C522" t="s">
        <v>398</v>
      </c>
      <c r="D522" t="s">
        <v>399</v>
      </c>
      <c r="E522" t="s">
        <v>815</v>
      </c>
      <c r="F522" t="s">
        <v>815</v>
      </c>
      <c r="G522" t="s">
        <v>228</v>
      </c>
      <c r="H522">
        <v>-1</v>
      </c>
      <c r="I522" t="s">
        <v>400</v>
      </c>
      <c r="J522">
        <v>30102005055</v>
      </c>
      <c r="K522" t="s">
        <v>498</v>
      </c>
      <c r="L522">
        <v>722520.02</v>
      </c>
      <c r="M522">
        <v>9811984.1099999994</v>
      </c>
    </row>
    <row r="523" spans="1:13" hidden="1" x14ac:dyDescent="0.25">
      <c r="A523">
        <v>521</v>
      </c>
      <c r="B523" t="s">
        <v>397</v>
      </c>
      <c r="C523" t="s">
        <v>398</v>
      </c>
      <c r="D523" t="s">
        <v>399</v>
      </c>
      <c r="E523" t="s">
        <v>816</v>
      </c>
      <c r="F523" t="s">
        <v>816</v>
      </c>
      <c r="G523" t="s">
        <v>228</v>
      </c>
      <c r="H523">
        <v>-1</v>
      </c>
      <c r="I523" t="s">
        <v>400</v>
      </c>
      <c r="J523">
        <v>30106003051</v>
      </c>
      <c r="K523" t="s">
        <v>498</v>
      </c>
      <c r="L523">
        <v>723263.48</v>
      </c>
      <c r="M523">
        <v>9803821.3699999992</v>
      </c>
    </row>
    <row r="524" spans="1:13" hidden="1" x14ac:dyDescent="0.25">
      <c r="A524">
        <v>522</v>
      </c>
      <c r="B524" t="s">
        <v>397</v>
      </c>
      <c r="C524" t="s">
        <v>398</v>
      </c>
      <c r="D524" t="s">
        <v>399</v>
      </c>
      <c r="E524" t="s">
        <v>817</v>
      </c>
      <c r="F524" t="s">
        <v>817</v>
      </c>
      <c r="G524" t="s">
        <v>818</v>
      </c>
      <c r="H524">
        <v>-1</v>
      </c>
      <c r="I524" t="s">
        <v>400</v>
      </c>
      <c r="J524">
        <v>30106003053</v>
      </c>
      <c r="K524" t="s">
        <v>498</v>
      </c>
      <c r="L524">
        <v>735547.19</v>
      </c>
      <c r="M524">
        <v>9797917.7899999991</v>
      </c>
    </row>
    <row r="525" spans="1:13" hidden="1" x14ac:dyDescent="0.25">
      <c r="A525">
        <v>523</v>
      </c>
      <c r="B525" t="s">
        <v>397</v>
      </c>
      <c r="C525" t="s">
        <v>398</v>
      </c>
      <c r="D525" t="s">
        <v>399</v>
      </c>
      <c r="E525" t="s">
        <v>819</v>
      </c>
      <c r="F525" t="s">
        <v>819</v>
      </c>
      <c r="G525" t="s">
        <v>820</v>
      </c>
      <c r="H525">
        <v>-1</v>
      </c>
      <c r="I525" t="s">
        <v>400</v>
      </c>
      <c r="J525">
        <v>30118007056</v>
      </c>
      <c r="K525" t="s">
        <v>498</v>
      </c>
      <c r="L525">
        <v>773207.41</v>
      </c>
      <c r="M525">
        <v>9854000.6199999992</v>
      </c>
    </row>
    <row r="526" spans="1:13" hidden="1" x14ac:dyDescent="0.25">
      <c r="A526">
        <v>524</v>
      </c>
      <c r="B526" t="s">
        <v>397</v>
      </c>
      <c r="C526" t="s">
        <v>398</v>
      </c>
      <c r="D526" t="s">
        <v>399</v>
      </c>
      <c r="E526" t="s">
        <v>821</v>
      </c>
      <c r="F526" t="s">
        <v>821</v>
      </c>
      <c r="G526" t="s">
        <v>228</v>
      </c>
      <c r="H526">
        <v>-1</v>
      </c>
      <c r="I526" t="s">
        <v>400</v>
      </c>
      <c r="J526">
        <v>30106007053</v>
      </c>
      <c r="K526" t="s">
        <v>498</v>
      </c>
      <c r="L526">
        <v>773504.49199999997</v>
      </c>
      <c r="M526">
        <v>9827867.1090999991</v>
      </c>
    </row>
    <row r="527" spans="1:13" hidden="1" x14ac:dyDescent="0.25">
      <c r="A527">
        <v>525</v>
      </c>
      <c r="B527" t="s">
        <v>397</v>
      </c>
      <c r="C527" t="s">
        <v>398</v>
      </c>
      <c r="D527" t="s">
        <v>399</v>
      </c>
      <c r="E527" t="s">
        <v>525</v>
      </c>
      <c r="F527" t="s">
        <v>525</v>
      </c>
      <c r="G527" t="s">
        <v>228</v>
      </c>
      <c r="H527">
        <v>-1</v>
      </c>
      <c r="I527" t="s">
        <v>400</v>
      </c>
      <c r="J527">
        <v>30118007052</v>
      </c>
      <c r="K527" t="s">
        <v>498</v>
      </c>
      <c r="L527">
        <v>773536.27</v>
      </c>
      <c r="M527">
        <v>9847188.0199999996</v>
      </c>
    </row>
    <row r="528" spans="1:13" hidden="1" x14ac:dyDescent="0.25">
      <c r="A528">
        <v>526</v>
      </c>
      <c r="B528" t="s">
        <v>397</v>
      </c>
      <c r="C528" t="s">
        <v>398</v>
      </c>
      <c r="D528" t="s">
        <v>399</v>
      </c>
      <c r="E528" t="s">
        <v>822</v>
      </c>
      <c r="F528" t="s">
        <v>822</v>
      </c>
      <c r="G528" t="s">
        <v>228</v>
      </c>
      <c r="H528">
        <v>-1</v>
      </c>
      <c r="I528" t="s">
        <v>400</v>
      </c>
      <c r="J528">
        <v>30118001067</v>
      </c>
      <c r="K528" t="s">
        <v>498</v>
      </c>
      <c r="L528">
        <v>768563.85</v>
      </c>
      <c r="M528">
        <v>9874367.3200000003</v>
      </c>
    </row>
    <row r="529" spans="1:13" hidden="1" x14ac:dyDescent="0.25">
      <c r="A529">
        <v>527</v>
      </c>
      <c r="B529" t="s">
        <v>397</v>
      </c>
      <c r="C529" t="s">
        <v>398</v>
      </c>
      <c r="D529" t="s">
        <v>399</v>
      </c>
      <c r="E529" t="s">
        <v>641</v>
      </c>
      <c r="F529" t="s">
        <v>641</v>
      </c>
      <c r="G529" t="s">
        <v>823</v>
      </c>
      <c r="H529">
        <v>-1</v>
      </c>
      <c r="I529" t="s">
        <v>400</v>
      </c>
      <c r="J529">
        <v>30118001052</v>
      </c>
      <c r="K529" t="s">
        <v>498</v>
      </c>
      <c r="L529">
        <v>765744.19</v>
      </c>
      <c r="M529">
        <v>9865196.8200000003</v>
      </c>
    </row>
    <row r="530" spans="1:13" hidden="1" x14ac:dyDescent="0.25">
      <c r="A530">
        <v>528</v>
      </c>
      <c r="B530" t="s">
        <v>397</v>
      </c>
      <c r="C530" t="s">
        <v>398</v>
      </c>
      <c r="D530" t="s">
        <v>399</v>
      </c>
      <c r="E530" t="s">
        <v>824</v>
      </c>
      <c r="F530" t="s">
        <v>824</v>
      </c>
      <c r="G530" t="s">
        <v>228</v>
      </c>
      <c r="H530">
        <v>-1</v>
      </c>
      <c r="I530" t="s">
        <v>400</v>
      </c>
      <c r="J530">
        <v>30118001060</v>
      </c>
      <c r="K530" t="s">
        <v>498</v>
      </c>
      <c r="L530">
        <v>769415.3</v>
      </c>
      <c r="M530">
        <v>9858641.3499999996</v>
      </c>
    </row>
    <row r="531" spans="1:13" hidden="1" x14ac:dyDescent="0.25">
      <c r="A531">
        <v>529</v>
      </c>
      <c r="B531" t="s">
        <v>397</v>
      </c>
      <c r="C531" t="s">
        <v>398</v>
      </c>
      <c r="D531" t="s">
        <v>399</v>
      </c>
      <c r="E531" t="s">
        <v>825</v>
      </c>
      <c r="F531" t="s">
        <v>825</v>
      </c>
      <c r="G531" t="s">
        <v>228</v>
      </c>
      <c r="H531">
        <v>-1</v>
      </c>
      <c r="I531" t="s">
        <v>400</v>
      </c>
      <c r="J531">
        <v>30118001051</v>
      </c>
      <c r="K531" t="s">
        <v>498</v>
      </c>
      <c r="L531">
        <v>760877.08</v>
      </c>
      <c r="M531">
        <v>9863837.7899999991</v>
      </c>
    </row>
    <row r="532" spans="1:13" hidden="1" x14ac:dyDescent="0.25">
      <c r="A532">
        <v>530</v>
      </c>
      <c r="B532" t="s">
        <v>397</v>
      </c>
      <c r="C532" t="s">
        <v>398</v>
      </c>
      <c r="D532" t="s">
        <v>399</v>
      </c>
      <c r="E532" t="s">
        <v>826</v>
      </c>
      <c r="F532" t="s">
        <v>826</v>
      </c>
      <c r="G532" t="s">
        <v>827</v>
      </c>
      <c r="H532">
        <v>-1</v>
      </c>
      <c r="I532" t="s">
        <v>400</v>
      </c>
      <c r="J532">
        <v>30118001053</v>
      </c>
      <c r="K532" t="s">
        <v>498</v>
      </c>
      <c r="L532">
        <v>764996.58</v>
      </c>
      <c r="M532">
        <v>9865251.4199999999</v>
      </c>
    </row>
    <row r="533" spans="1:13" hidden="1" x14ac:dyDescent="0.25">
      <c r="A533">
        <v>531</v>
      </c>
      <c r="B533" t="s">
        <v>397</v>
      </c>
      <c r="C533" t="s">
        <v>398</v>
      </c>
      <c r="D533" t="s">
        <v>399</v>
      </c>
      <c r="E533" t="s">
        <v>828</v>
      </c>
      <c r="F533" t="s">
        <v>828</v>
      </c>
      <c r="G533" t="s">
        <v>829</v>
      </c>
      <c r="H533">
        <v>-1</v>
      </c>
      <c r="I533" t="s">
        <v>400</v>
      </c>
      <c r="J533">
        <v>30104001051</v>
      </c>
      <c r="K533" t="s">
        <v>498</v>
      </c>
      <c r="L533">
        <v>879312.83400000003</v>
      </c>
      <c r="M533">
        <v>10074296.9168</v>
      </c>
    </row>
    <row r="534" spans="1:13" hidden="1" x14ac:dyDescent="0.25">
      <c r="A534">
        <v>532</v>
      </c>
      <c r="B534" t="s">
        <v>397</v>
      </c>
      <c r="C534" t="s">
        <v>398</v>
      </c>
      <c r="D534" t="s">
        <v>399</v>
      </c>
      <c r="E534" t="s">
        <v>577</v>
      </c>
      <c r="F534" t="s">
        <v>577</v>
      </c>
      <c r="G534" t="s">
        <v>228</v>
      </c>
      <c r="H534">
        <v>-1</v>
      </c>
      <c r="I534" t="s">
        <v>400</v>
      </c>
      <c r="J534">
        <v>30102005056</v>
      </c>
      <c r="K534" t="s">
        <v>498</v>
      </c>
      <c r="L534">
        <v>720442.59</v>
      </c>
      <c r="M534">
        <v>9810208.3000000007</v>
      </c>
    </row>
    <row r="535" spans="1:13" hidden="1" x14ac:dyDescent="0.25">
      <c r="A535">
        <v>533</v>
      </c>
      <c r="B535" t="s">
        <v>397</v>
      </c>
      <c r="C535" t="s">
        <v>398</v>
      </c>
      <c r="D535" t="s">
        <v>399</v>
      </c>
      <c r="E535" t="s">
        <v>830</v>
      </c>
      <c r="F535" t="s">
        <v>830</v>
      </c>
      <c r="G535" t="s">
        <v>831</v>
      </c>
      <c r="H535">
        <v>-1</v>
      </c>
      <c r="I535" t="s">
        <v>400</v>
      </c>
      <c r="J535">
        <v>30111001061</v>
      </c>
      <c r="K535" t="s">
        <v>498</v>
      </c>
      <c r="L535">
        <v>697514.03749999998</v>
      </c>
      <c r="M535">
        <v>9528887.3423999995</v>
      </c>
    </row>
    <row r="536" spans="1:13" hidden="1" x14ac:dyDescent="0.25">
      <c r="A536">
        <v>534</v>
      </c>
      <c r="B536" t="s">
        <v>397</v>
      </c>
      <c r="C536" t="s">
        <v>398</v>
      </c>
      <c r="D536" t="s">
        <v>399</v>
      </c>
      <c r="E536" t="s">
        <v>831</v>
      </c>
      <c r="F536" t="s">
        <v>831</v>
      </c>
      <c r="G536" t="s">
        <v>228</v>
      </c>
      <c r="H536">
        <v>-1</v>
      </c>
      <c r="I536" t="s">
        <v>400</v>
      </c>
      <c r="J536">
        <v>30207012056</v>
      </c>
      <c r="K536" t="s">
        <v>498</v>
      </c>
      <c r="L536">
        <v>626907.09</v>
      </c>
      <c r="M536">
        <v>9627401.8499999996</v>
      </c>
    </row>
    <row r="537" spans="1:13" hidden="1" x14ac:dyDescent="0.25">
      <c r="A537">
        <v>535</v>
      </c>
      <c r="B537" t="s">
        <v>397</v>
      </c>
      <c r="C537" t="s">
        <v>398</v>
      </c>
      <c r="D537" t="s">
        <v>399</v>
      </c>
      <c r="E537" t="s">
        <v>832</v>
      </c>
      <c r="F537" t="s">
        <v>832</v>
      </c>
      <c r="G537" t="s">
        <v>833</v>
      </c>
      <c r="H537">
        <v>-1</v>
      </c>
      <c r="I537" t="s">
        <v>400</v>
      </c>
      <c r="J537">
        <v>30111004055</v>
      </c>
      <c r="K537" t="s">
        <v>498</v>
      </c>
      <c r="L537">
        <v>605129.41170000006</v>
      </c>
      <c r="M537">
        <v>9544604.7743999995</v>
      </c>
    </row>
    <row r="538" spans="1:13" hidden="1" x14ac:dyDescent="0.25">
      <c r="A538">
        <v>536</v>
      </c>
      <c r="B538" t="s">
        <v>397</v>
      </c>
      <c r="C538" t="s">
        <v>398</v>
      </c>
      <c r="D538" t="s">
        <v>399</v>
      </c>
      <c r="E538" t="s">
        <v>834</v>
      </c>
      <c r="F538" t="s">
        <v>834</v>
      </c>
      <c r="G538" t="s">
        <v>228</v>
      </c>
      <c r="H538">
        <v>-1</v>
      </c>
      <c r="I538" t="s">
        <v>400</v>
      </c>
      <c r="J538">
        <v>30111002052</v>
      </c>
      <c r="K538" t="s">
        <v>498</v>
      </c>
      <c r="L538">
        <v>670082.97849999997</v>
      </c>
      <c r="M538">
        <v>9513295.0612000003</v>
      </c>
    </row>
    <row r="539" spans="1:13" hidden="1" x14ac:dyDescent="0.25">
      <c r="A539">
        <v>537</v>
      </c>
      <c r="B539" t="s">
        <v>397</v>
      </c>
      <c r="C539" t="s">
        <v>398</v>
      </c>
      <c r="D539" t="s">
        <v>399</v>
      </c>
      <c r="E539" t="s">
        <v>835</v>
      </c>
      <c r="F539" t="s">
        <v>835</v>
      </c>
      <c r="G539" t="s">
        <v>228</v>
      </c>
      <c r="H539">
        <v>-1</v>
      </c>
      <c r="I539" t="s">
        <v>400</v>
      </c>
      <c r="J539">
        <v>30101003058</v>
      </c>
      <c r="K539" t="s">
        <v>498</v>
      </c>
      <c r="L539">
        <v>733520.48</v>
      </c>
      <c r="M539">
        <v>9675968.4199999999</v>
      </c>
    </row>
    <row r="540" spans="1:13" hidden="1" x14ac:dyDescent="0.25">
      <c r="A540">
        <v>538</v>
      </c>
      <c r="B540" t="s">
        <v>397</v>
      </c>
      <c r="C540" t="s">
        <v>398</v>
      </c>
      <c r="D540" t="s">
        <v>399</v>
      </c>
      <c r="E540" t="s">
        <v>690</v>
      </c>
      <c r="F540" t="s">
        <v>690</v>
      </c>
      <c r="G540" t="s">
        <v>228</v>
      </c>
      <c r="H540">
        <v>-1</v>
      </c>
      <c r="I540" t="s">
        <v>400</v>
      </c>
      <c r="J540">
        <v>30111005051</v>
      </c>
      <c r="K540" t="s">
        <v>498</v>
      </c>
      <c r="L540">
        <v>642738.59</v>
      </c>
      <c r="M540">
        <v>9569733.5299999993</v>
      </c>
    </row>
    <row r="541" spans="1:13" hidden="1" x14ac:dyDescent="0.25">
      <c r="A541">
        <v>539</v>
      </c>
      <c r="B541" t="s">
        <v>397</v>
      </c>
      <c r="C541" t="s">
        <v>398</v>
      </c>
      <c r="D541" t="s">
        <v>399</v>
      </c>
      <c r="E541" t="s">
        <v>836</v>
      </c>
      <c r="F541" t="s">
        <v>836</v>
      </c>
      <c r="G541" t="s">
        <v>228</v>
      </c>
      <c r="H541">
        <v>-1</v>
      </c>
      <c r="I541" t="s">
        <v>400</v>
      </c>
      <c r="J541">
        <v>30106002055</v>
      </c>
      <c r="K541" t="s">
        <v>498</v>
      </c>
      <c r="L541">
        <v>722679.75</v>
      </c>
      <c r="M541">
        <v>9766794.4399999995</v>
      </c>
    </row>
    <row r="542" spans="1:13" hidden="1" x14ac:dyDescent="0.25">
      <c r="A542">
        <v>540</v>
      </c>
      <c r="B542" t="s">
        <v>397</v>
      </c>
      <c r="C542" t="s">
        <v>398</v>
      </c>
      <c r="D542" t="s">
        <v>399</v>
      </c>
      <c r="E542" t="s">
        <v>837</v>
      </c>
      <c r="F542" t="s">
        <v>837</v>
      </c>
      <c r="G542" t="s">
        <v>228</v>
      </c>
      <c r="H542">
        <v>-1</v>
      </c>
      <c r="I542" t="s">
        <v>400</v>
      </c>
      <c r="J542">
        <v>30103001053</v>
      </c>
      <c r="K542" t="s">
        <v>498</v>
      </c>
      <c r="L542">
        <v>739295.43</v>
      </c>
      <c r="M542">
        <v>9699671.8200000003</v>
      </c>
    </row>
    <row r="543" spans="1:13" hidden="1" x14ac:dyDescent="0.25">
      <c r="A543">
        <v>541</v>
      </c>
      <c r="B543" t="s">
        <v>397</v>
      </c>
      <c r="C543" t="s">
        <v>398</v>
      </c>
      <c r="D543" t="s">
        <v>399</v>
      </c>
      <c r="E543" t="s">
        <v>838</v>
      </c>
      <c r="F543" t="s">
        <v>838</v>
      </c>
      <c r="G543" t="s">
        <v>228</v>
      </c>
      <c r="H543">
        <v>-1</v>
      </c>
      <c r="I543" t="s">
        <v>400</v>
      </c>
      <c r="J543">
        <v>30103001056</v>
      </c>
      <c r="K543" t="s">
        <v>498</v>
      </c>
      <c r="L543">
        <v>757584.33</v>
      </c>
      <c r="M543">
        <v>9709950.9199999999</v>
      </c>
    </row>
    <row r="544" spans="1:13" hidden="1" x14ac:dyDescent="0.25">
      <c r="A544">
        <v>542</v>
      </c>
      <c r="B544" t="s">
        <v>397</v>
      </c>
      <c r="C544" t="s">
        <v>398</v>
      </c>
      <c r="D544" t="s">
        <v>399</v>
      </c>
      <c r="E544" t="s">
        <v>839</v>
      </c>
      <c r="F544" t="s">
        <v>839</v>
      </c>
      <c r="G544" t="s">
        <v>228</v>
      </c>
      <c r="H544">
        <v>-1</v>
      </c>
      <c r="I544" t="s">
        <v>400</v>
      </c>
      <c r="J544">
        <v>30106002059</v>
      </c>
      <c r="K544" t="s">
        <v>498</v>
      </c>
      <c r="L544">
        <v>734517.98</v>
      </c>
      <c r="M544">
        <v>9753855.9100000001</v>
      </c>
    </row>
    <row r="545" spans="1:13" hidden="1" x14ac:dyDescent="0.25">
      <c r="A545">
        <v>543</v>
      </c>
      <c r="B545" t="s">
        <v>397</v>
      </c>
      <c r="C545" t="s">
        <v>398</v>
      </c>
      <c r="D545" t="s">
        <v>399</v>
      </c>
      <c r="E545" t="s">
        <v>840</v>
      </c>
      <c r="F545" t="s">
        <v>840</v>
      </c>
      <c r="G545" t="s">
        <v>228</v>
      </c>
      <c r="H545">
        <v>-1</v>
      </c>
      <c r="I545" t="s">
        <v>400</v>
      </c>
      <c r="J545">
        <v>30106002060</v>
      </c>
      <c r="K545" t="s">
        <v>498</v>
      </c>
      <c r="L545">
        <v>744228.32</v>
      </c>
      <c r="M545">
        <v>9761940.1699999999</v>
      </c>
    </row>
    <row r="546" spans="1:13" hidden="1" x14ac:dyDescent="0.25">
      <c r="A546">
        <v>544</v>
      </c>
      <c r="B546" t="s">
        <v>397</v>
      </c>
      <c r="C546" t="s">
        <v>398</v>
      </c>
      <c r="D546" t="s">
        <v>399</v>
      </c>
      <c r="E546" t="s">
        <v>841</v>
      </c>
      <c r="F546" t="s">
        <v>841</v>
      </c>
      <c r="G546" t="s">
        <v>228</v>
      </c>
      <c r="H546">
        <v>-1</v>
      </c>
      <c r="I546" t="s">
        <v>400</v>
      </c>
      <c r="J546">
        <v>30106005053</v>
      </c>
      <c r="K546" t="s">
        <v>498</v>
      </c>
      <c r="L546">
        <v>739443.91</v>
      </c>
      <c r="M546">
        <v>9749733.1699999999</v>
      </c>
    </row>
    <row r="547" spans="1:13" hidden="1" x14ac:dyDescent="0.25">
      <c r="A547">
        <v>545</v>
      </c>
      <c r="B547" t="s">
        <v>397</v>
      </c>
      <c r="C547" t="s">
        <v>398</v>
      </c>
      <c r="D547" t="s">
        <v>399</v>
      </c>
      <c r="E547" t="s">
        <v>780</v>
      </c>
      <c r="F547" t="s">
        <v>780</v>
      </c>
      <c r="G547" t="s">
        <v>228</v>
      </c>
      <c r="H547">
        <v>-1</v>
      </c>
      <c r="I547" t="s">
        <v>400</v>
      </c>
      <c r="J547">
        <v>30207004051</v>
      </c>
      <c r="K547" t="s">
        <v>498</v>
      </c>
      <c r="L547">
        <v>627963.42000000004</v>
      </c>
      <c r="M547">
        <v>9584317.6999999993</v>
      </c>
    </row>
    <row r="548" spans="1:13" hidden="1" x14ac:dyDescent="0.25">
      <c r="A548">
        <v>546</v>
      </c>
      <c r="B548" t="s">
        <v>397</v>
      </c>
      <c r="C548" t="s">
        <v>398</v>
      </c>
      <c r="D548" t="s">
        <v>399</v>
      </c>
      <c r="E548" t="s">
        <v>842</v>
      </c>
      <c r="F548" t="s">
        <v>842</v>
      </c>
      <c r="G548" t="s">
        <v>228</v>
      </c>
      <c r="H548">
        <v>-1</v>
      </c>
      <c r="I548" t="s">
        <v>400</v>
      </c>
      <c r="J548">
        <v>30319001056</v>
      </c>
      <c r="K548" t="s">
        <v>498</v>
      </c>
      <c r="L548">
        <v>733208.71</v>
      </c>
      <c r="M548">
        <v>9554144.3900000006</v>
      </c>
    </row>
    <row r="549" spans="1:13" hidden="1" x14ac:dyDescent="0.25">
      <c r="A549">
        <v>547</v>
      </c>
      <c r="B549" t="s">
        <v>397</v>
      </c>
      <c r="C549" t="s">
        <v>398</v>
      </c>
      <c r="D549" t="s">
        <v>399</v>
      </c>
      <c r="E549" t="s">
        <v>843</v>
      </c>
      <c r="F549" t="s">
        <v>843</v>
      </c>
      <c r="G549" t="s">
        <v>228</v>
      </c>
      <c r="H549">
        <v>-1</v>
      </c>
      <c r="I549" t="s">
        <v>400</v>
      </c>
      <c r="J549">
        <v>30111010055</v>
      </c>
      <c r="K549" t="s">
        <v>498</v>
      </c>
      <c r="L549">
        <v>617334.1</v>
      </c>
      <c r="M549">
        <v>9561898.8100000005</v>
      </c>
    </row>
    <row r="550" spans="1:13" hidden="1" x14ac:dyDescent="0.25">
      <c r="A550">
        <v>548</v>
      </c>
      <c r="B550" t="s">
        <v>397</v>
      </c>
      <c r="C550" t="s">
        <v>398</v>
      </c>
      <c r="D550" t="s">
        <v>399</v>
      </c>
      <c r="E550" t="s">
        <v>844</v>
      </c>
      <c r="F550" t="s">
        <v>844</v>
      </c>
      <c r="G550" t="s">
        <v>228</v>
      </c>
      <c r="H550">
        <v>-1</v>
      </c>
      <c r="I550" t="s">
        <v>400</v>
      </c>
      <c r="J550">
        <v>30319001058</v>
      </c>
      <c r="K550" t="s">
        <v>498</v>
      </c>
      <c r="L550">
        <v>741592.21</v>
      </c>
      <c r="M550">
        <v>9555001.8499999996</v>
      </c>
    </row>
    <row r="551" spans="1:13" hidden="1" x14ac:dyDescent="0.25">
      <c r="A551">
        <v>549</v>
      </c>
      <c r="B551" t="s">
        <v>397</v>
      </c>
      <c r="C551" t="s">
        <v>398</v>
      </c>
      <c r="D551" t="s">
        <v>399</v>
      </c>
      <c r="E551" t="s">
        <v>845</v>
      </c>
      <c r="F551" t="s">
        <v>845</v>
      </c>
      <c r="G551" t="s">
        <v>228</v>
      </c>
      <c r="H551">
        <v>-1</v>
      </c>
      <c r="I551" t="s">
        <v>400</v>
      </c>
      <c r="J551">
        <v>30319003051</v>
      </c>
      <c r="K551" t="s">
        <v>498</v>
      </c>
      <c r="L551">
        <v>759131.73289999994</v>
      </c>
      <c r="M551">
        <v>9546035.6394999996</v>
      </c>
    </row>
    <row r="552" spans="1:13" hidden="1" x14ac:dyDescent="0.25">
      <c r="A552">
        <v>550</v>
      </c>
      <c r="B552" t="s">
        <v>397</v>
      </c>
      <c r="C552" t="s">
        <v>398</v>
      </c>
      <c r="D552" t="s">
        <v>399</v>
      </c>
      <c r="E552" t="s">
        <v>846</v>
      </c>
      <c r="F552" t="s">
        <v>846</v>
      </c>
      <c r="G552" t="s">
        <v>228</v>
      </c>
      <c r="H552">
        <v>-1</v>
      </c>
      <c r="I552" t="s">
        <v>400</v>
      </c>
      <c r="J552">
        <v>30111011052</v>
      </c>
      <c r="K552" t="s">
        <v>498</v>
      </c>
      <c r="L552">
        <v>703404.13800000004</v>
      </c>
      <c r="M552">
        <v>9615240.0800000001</v>
      </c>
    </row>
    <row r="553" spans="1:13" hidden="1" x14ac:dyDescent="0.25">
      <c r="A553">
        <v>551</v>
      </c>
      <c r="B553" t="s">
        <v>397</v>
      </c>
      <c r="C553" t="s">
        <v>398</v>
      </c>
      <c r="D553" t="s">
        <v>399</v>
      </c>
      <c r="E553" t="s">
        <v>847</v>
      </c>
      <c r="F553" t="s">
        <v>847</v>
      </c>
      <c r="G553" t="s">
        <v>228</v>
      </c>
      <c r="H553">
        <v>-1</v>
      </c>
      <c r="I553" t="s">
        <v>400</v>
      </c>
      <c r="J553">
        <v>30103001051</v>
      </c>
      <c r="K553" t="s">
        <v>498</v>
      </c>
      <c r="L553">
        <v>735198.62</v>
      </c>
      <c r="M553">
        <v>9694916.1600000001</v>
      </c>
    </row>
    <row r="554" spans="1:13" hidden="1" x14ac:dyDescent="0.25">
      <c r="A554">
        <v>552</v>
      </c>
      <c r="B554" t="s">
        <v>397</v>
      </c>
      <c r="C554" t="s">
        <v>398</v>
      </c>
      <c r="D554" t="s">
        <v>399</v>
      </c>
      <c r="E554" t="s">
        <v>848</v>
      </c>
      <c r="F554" t="s">
        <v>848</v>
      </c>
      <c r="G554" t="s">
        <v>228</v>
      </c>
      <c r="H554">
        <v>-1</v>
      </c>
      <c r="I554" t="s">
        <v>400</v>
      </c>
      <c r="J554">
        <v>30111014052</v>
      </c>
      <c r="K554" t="s">
        <v>498</v>
      </c>
      <c r="L554">
        <v>601603.02</v>
      </c>
      <c r="M554">
        <v>9549813.4900000002</v>
      </c>
    </row>
    <row r="555" spans="1:13" hidden="1" x14ac:dyDescent="0.25">
      <c r="A555">
        <v>553</v>
      </c>
      <c r="B555" t="s">
        <v>397</v>
      </c>
      <c r="C555" t="s">
        <v>398</v>
      </c>
      <c r="D555" t="s">
        <v>399</v>
      </c>
      <c r="E555" t="s">
        <v>849</v>
      </c>
      <c r="F555" t="s">
        <v>849</v>
      </c>
      <c r="G555" t="s">
        <v>228</v>
      </c>
      <c r="H555">
        <v>-1</v>
      </c>
      <c r="I555" t="s">
        <v>400</v>
      </c>
      <c r="J555">
        <v>30111011051</v>
      </c>
      <c r="K555" t="s">
        <v>498</v>
      </c>
      <c r="L555">
        <v>684499.08140000002</v>
      </c>
      <c r="M555">
        <v>9601810.7686000001</v>
      </c>
    </row>
    <row r="556" spans="1:13" hidden="1" x14ac:dyDescent="0.25">
      <c r="A556">
        <v>554</v>
      </c>
      <c r="B556" t="s">
        <v>397</v>
      </c>
      <c r="C556" t="s">
        <v>398</v>
      </c>
      <c r="D556" t="s">
        <v>399</v>
      </c>
      <c r="E556" t="s">
        <v>850</v>
      </c>
      <c r="F556" t="s">
        <v>850</v>
      </c>
      <c r="G556" t="s">
        <v>851</v>
      </c>
      <c r="H556">
        <v>-1</v>
      </c>
      <c r="I556" t="s">
        <v>400</v>
      </c>
      <c r="J556">
        <v>30111011059</v>
      </c>
      <c r="K556" t="s">
        <v>498</v>
      </c>
      <c r="L556">
        <v>698961.26789999998</v>
      </c>
      <c r="M556">
        <v>9601710.8669000007</v>
      </c>
    </row>
    <row r="557" spans="1:13" hidden="1" x14ac:dyDescent="0.25">
      <c r="A557">
        <v>555</v>
      </c>
      <c r="B557" t="s">
        <v>397</v>
      </c>
      <c r="C557" t="s">
        <v>398</v>
      </c>
      <c r="D557" t="s">
        <v>399</v>
      </c>
      <c r="E557" t="s">
        <v>852</v>
      </c>
      <c r="F557" t="s">
        <v>852</v>
      </c>
      <c r="G557" t="s">
        <v>228</v>
      </c>
      <c r="H557">
        <v>-1</v>
      </c>
      <c r="I557" t="s">
        <v>400</v>
      </c>
      <c r="J557">
        <v>30207013058</v>
      </c>
      <c r="K557" t="s">
        <v>498</v>
      </c>
      <c r="L557">
        <v>657464.07999999996</v>
      </c>
      <c r="M557">
        <v>9594821.0899999999</v>
      </c>
    </row>
    <row r="558" spans="1:13" hidden="1" x14ac:dyDescent="0.25">
      <c r="A558">
        <v>556</v>
      </c>
      <c r="B558" t="s">
        <v>397</v>
      </c>
      <c r="C558" t="s">
        <v>398</v>
      </c>
      <c r="D558" t="s">
        <v>399</v>
      </c>
      <c r="E558" t="s">
        <v>853</v>
      </c>
      <c r="F558" t="s">
        <v>853</v>
      </c>
      <c r="G558" t="s">
        <v>228</v>
      </c>
      <c r="H558">
        <v>-1</v>
      </c>
      <c r="I558" t="s">
        <v>400</v>
      </c>
      <c r="J558">
        <v>30101006052</v>
      </c>
      <c r="K558" t="s">
        <v>498</v>
      </c>
      <c r="L558">
        <v>661286.79</v>
      </c>
      <c r="M558">
        <v>9637783.3300000001</v>
      </c>
    </row>
    <row r="559" spans="1:13" hidden="1" x14ac:dyDescent="0.25">
      <c r="A559">
        <v>557</v>
      </c>
      <c r="B559" t="s">
        <v>397</v>
      </c>
      <c r="C559" t="s">
        <v>398</v>
      </c>
      <c r="D559" t="s">
        <v>399</v>
      </c>
      <c r="E559" t="s">
        <v>854</v>
      </c>
      <c r="F559" t="s">
        <v>854</v>
      </c>
      <c r="G559" t="s">
        <v>228</v>
      </c>
      <c r="H559">
        <v>-1</v>
      </c>
      <c r="I559" t="s">
        <v>400</v>
      </c>
      <c r="J559">
        <v>30111011055</v>
      </c>
      <c r="K559" t="s">
        <v>498</v>
      </c>
      <c r="L559">
        <v>697214.42</v>
      </c>
      <c r="M559">
        <v>9605691.3599999994</v>
      </c>
    </row>
    <row r="560" spans="1:13" hidden="1" x14ac:dyDescent="0.25">
      <c r="A560">
        <v>558</v>
      </c>
      <c r="B560" t="s">
        <v>397</v>
      </c>
      <c r="C560" t="s">
        <v>398</v>
      </c>
      <c r="D560" t="s">
        <v>399</v>
      </c>
      <c r="E560" t="s">
        <v>855</v>
      </c>
      <c r="F560" t="s">
        <v>855</v>
      </c>
      <c r="G560" t="s">
        <v>228</v>
      </c>
      <c r="H560">
        <v>-1</v>
      </c>
      <c r="I560" t="s">
        <v>400</v>
      </c>
      <c r="J560">
        <v>30103002051</v>
      </c>
      <c r="K560" t="s">
        <v>498</v>
      </c>
      <c r="L560">
        <v>732291.46</v>
      </c>
      <c r="M560">
        <v>9701110.4600000009</v>
      </c>
    </row>
    <row r="561" spans="1:13" hidden="1" x14ac:dyDescent="0.25">
      <c r="A561">
        <v>559</v>
      </c>
      <c r="B561" t="s">
        <v>397</v>
      </c>
      <c r="C561" t="s">
        <v>398</v>
      </c>
      <c r="D561" t="s">
        <v>399</v>
      </c>
      <c r="E561" t="s">
        <v>856</v>
      </c>
      <c r="F561" t="s">
        <v>856</v>
      </c>
      <c r="G561" t="s">
        <v>228</v>
      </c>
      <c r="H561">
        <v>-1</v>
      </c>
      <c r="I561" t="s">
        <v>400</v>
      </c>
      <c r="J561">
        <v>30103002053</v>
      </c>
      <c r="K561" t="s">
        <v>498</v>
      </c>
      <c r="L561">
        <v>731921.24</v>
      </c>
      <c r="M561">
        <v>9698369.5800000001</v>
      </c>
    </row>
    <row r="562" spans="1:13" hidden="1" x14ac:dyDescent="0.25">
      <c r="A562">
        <v>560</v>
      </c>
      <c r="B562" t="s">
        <v>397</v>
      </c>
      <c r="C562" t="s">
        <v>398</v>
      </c>
      <c r="D562" t="s">
        <v>399</v>
      </c>
      <c r="E562" t="s">
        <v>857</v>
      </c>
      <c r="F562" t="s">
        <v>857</v>
      </c>
      <c r="G562" t="s">
        <v>228</v>
      </c>
      <c r="H562">
        <v>-1</v>
      </c>
      <c r="I562" t="s">
        <v>400</v>
      </c>
      <c r="J562">
        <v>30314003058</v>
      </c>
      <c r="K562" t="s">
        <v>498</v>
      </c>
      <c r="L562">
        <v>792307.78</v>
      </c>
      <c r="M562">
        <v>9683139.5</v>
      </c>
    </row>
    <row r="563" spans="1:13" hidden="1" x14ac:dyDescent="0.25">
      <c r="A563">
        <v>561</v>
      </c>
      <c r="B563" t="s">
        <v>397</v>
      </c>
      <c r="C563" t="s">
        <v>398</v>
      </c>
      <c r="D563" t="s">
        <v>399</v>
      </c>
      <c r="E563" t="s">
        <v>858</v>
      </c>
      <c r="F563" t="s">
        <v>858</v>
      </c>
      <c r="G563" t="s">
        <v>228</v>
      </c>
      <c r="H563">
        <v>-1</v>
      </c>
      <c r="I563" t="s">
        <v>400</v>
      </c>
      <c r="J563">
        <v>30321003053</v>
      </c>
      <c r="K563" t="s">
        <v>498</v>
      </c>
      <c r="L563">
        <v>1117457.5305999999</v>
      </c>
      <c r="M563">
        <v>9993042.6146000009</v>
      </c>
    </row>
    <row r="564" spans="1:13" hidden="1" x14ac:dyDescent="0.25">
      <c r="A564">
        <v>562</v>
      </c>
      <c r="B564" t="s">
        <v>397</v>
      </c>
      <c r="C564" t="s">
        <v>398</v>
      </c>
      <c r="D564" t="s">
        <v>399</v>
      </c>
      <c r="E564" t="s">
        <v>859</v>
      </c>
      <c r="F564" t="s">
        <v>859</v>
      </c>
      <c r="G564" t="s">
        <v>228</v>
      </c>
      <c r="H564">
        <v>-1</v>
      </c>
      <c r="I564" t="s">
        <v>400</v>
      </c>
      <c r="J564">
        <v>30321003051</v>
      </c>
      <c r="K564" t="s">
        <v>498</v>
      </c>
      <c r="L564">
        <v>1051218.9944</v>
      </c>
      <c r="M564">
        <v>10013612.9934</v>
      </c>
    </row>
    <row r="565" spans="1:13" hidden="1" x14ac:dyDescent="0.25">
      <c r="A565">
        <v>563</v>
      </c>
      <c r="B565" t="s">
        <v>397</v>
      </c>
      <c r="C565" t="s">
        <v>398</v>
      </c>
      <c r="D565" t="s">
        <v>399</v>
      </c>
      <c r="E565" t="s">
        <v>860</v>
      </c>
      <c r="F565" t="s">
        <v>860</v>
      </c>
      <c r="G565" t="s">
        <v>228</v>
      </c>
      <c r="H565">
        <v>-1</v>
      </c>
      <c r="I565" t="s">
        <v>400</v>
      </c>
      <c r="J565">
        <v>30101001064</v>
      </c>
      <c r="K565" t="s">
        <v>498</v>
      </c>
      <c r="L565">
        <v>731177.15</v>
      </c>
      <c r="M565">
        <v>9675244.5099999998</v>
      </c>
    </row>
    <row r="566" spans="1:13" hidden="1" x14ac:dyDescent="0.25">
      <c r="A566">
        <v>564</v>
      </c>
      <c r="B566" t="s">
        <v>397</v>
      </c>
      <c r="C566" t="s">
        <v>398</v>
      </c>
      <c r="D566" t="s">
        <v>399</v>
      </c>
      <c r="E566" t="s">
        <v>861</v>
      </c>
      <c r="F566" t="s">
        <v>861</v>
      </c>
      <c r="G566" t="s">
        <v>228</v>
      </c>
      <c r="H566">
        <v>-1</v>
      </c>
      <c r="I566" t="s">
        <v>400</v>
      </c>
      <c r="J566">
        <v>30101001070</v>
      </c>
      <c r="K566" t="s">
        <v>498</v>
      </c>
      <c r="L566">
        <v>726064.43</v>
      </c>
      <c r="M566">
        <v>9675005.3100000005</v>
      </c>
    </row>
    <row r="567" spans="1:13" hidden="1" x14ac:dyDescent="0.25">
      <c r="A567">
        <v>565</v>
      </c>
      <c r="B567" t="s">
        <v>397</v>
      </c>
      <c r="C567" t="s">
        <v>398</v>
      </c>
      <c r="D567" t="s">
        <v>399</v>
      </c>
      <c r="E567" t="s">
        <v>862</v>
      </c>
      <c r="F567" t="s">
        <v>862</v>
      </c>
      <c r="G567" t="s">
        <v>228</v>
      </c>
      <c r="H567">
        <v>-1</v>
      </c>
      <c r="I567" t="s">
        <v>400</v>
      </c>
      <c r="J567">
        <v>30316004051</v>
      </c>
      <c r="K567" t="s">
        <v>498</v>
      </c>
      <c r="L567">
        <v>951329.89430000004</v>
      </c>
      <c r="M567">
        <v>9847941.6636999995</v>
      </c>
    </row>
    <row r="568" spans="1:13" hidden="1" x14ac:dyDescent="0.25">
      <c r="A568">
        <v>566</v>
      </c>
      <c r="B568" t="s">
        <v>397</v>
      </c>
      <c r="C568" t="s">
        <v>398</v>
      </c>
      <c r="D568" t="s">
        <v>399</v>
      </c>
      <c r="E568" t="s">
        <v>863</v>
      </c>
      <c r="F568" t="s">
        <v>863</v>
      </c>
      <c r="G568" t="s">
        <v>228</v>
      </c>
      <c r="H568">
        <v>-1</v>
      </c>
      <c r="I568" t="s">
        <v>400</v>
      </c>
      <c r="J568">
        <v>30322002051</v>
      </c>
      <c r="K568" t="s">
        <v>498</v>
      </c>
      <c r="L568">
        <v>1072743.3459999999</v>
      </c>
      <c r="M568">
        <v>9930845.2005000003</v>
      </c>
    </row>
    <row r="569" spans="1:13" hidden="1" x14ac:dyDescent="0.25">
      <c r="A569">
        <v>567</v>
      </c>
      <c r="B569" t="s">
        <v>397</v>
      </c>
      <c r="C569" t="s">
        <v>398</v>
      </c>
      <c r="D569" t="s">
        <v>399</v>
      </c>
      <c r="E569" t="s">
        <v>864</v>
      </c>
      <c r="F569" t="s">
        <v>864</v>
      </c>
      <c r="G569" t="s">
        <v>228</v>
      </c>
      <c r="H569">
        <v>-1</v>
      </c>
      <c r="I569" t="s">
        <v>400</v>
      </c>
      <c r="J569">
        <v>30322004053</v>
      </c>
      <c r="K569" t="s">
        <v>498</v>
      </c>
      <c r="L569">
        <v>912643.73360000004</v>
      </c>
      <c r="M569">
        <v>9945736.7131999992</v>
      </c>
    </row>
    <row r="570" spans="1:13" hidden="1" x14ac:dyDescent="0.25">
      <c r="A570">
        <v>568</v>
      </c>
      <c r="B570" t="s">
        <v>397</v>
      </c>
      <c r="C570" t="s">
        <v>398</v>
      </c>
      <c r="D570" t="s">
        <v>399</v>
      </c>
      <c r="E570" t="s">
        <v>865</v>
      </c>
      <c r="F570" t="s">
        <v>865</v>
      </c>
      <c r="G570" t="s">
        <v>228</v>
      </c>
      <c r="H570">
        <v>-1</v>
      </c>
      <c r="I570" t="s">
        <v>400</v>
      </c>
      <c r="J570">
        <v>30322002055</v>
      </c>
      <c r="K570" t="s">
        <v>498</v>
      </c>
      <c r="L570">
        <v>1125142.0234000001</v>
      </c>
      <c r="M570">
        <v>9896855.5069999993</v>
      </c>
    </row>
    <row r="571" spans="1:13" hidden="1" x14ac:dyDescent="0.25">
      <c r="A571">
        <v>569</v>
      </c>
      <c r="B571" t="s">
        <v>397</v>
      </c>
      <c r="C571" t="s">
        <v>398</v>
      </c>
      <c r="D571" t="s">
        <v>399</v>
      </c>
      <c r="E571" t="s">
        <v>866</v>
      </c>
      <c r="F571" t="s">
        <v>866</v>
      </c>
      <c r="G571" t="s">
        <v>228</v>
      </c>
      <c r="H571">
        <v>-1</v>
      </c>
      <c r="I571" t="s">
        <v>400</v>
      </c>
      <c r="J571">
        <v>30106001055</v>
      </c>
      <c r="K571" t="s">
        <v>498</v>
      </c>
      <c r="L571">
        <v>755160.72</v>
      </c>
      <c r="M571">
        <v>9817300.7400000002</v>
      </c>
    </row>
    <row r="572" spans="1:13" hidden="1" x14ac:dyDescent="0.25">
      <c r="A572">
        <v>570</v>
      </c>
      <c r="B572" t="s">
        <v>397</v>
      </c>
      <c r="C572" t="s">
        <v>398</v>
      </c>
      <c r="D572" t="s">
        <v>399</v>
      </c>
      <c r="E572" t="s">
        <v>867</v>
      </c>
      <c r="F572" t="s">
        <v>867</v>
      </c>
      <c r="G572" t="s">
        <v>228</v>
      </c>
      <c r="H572">
        <v>-1</v>
      </c>
      <c r="I572" t="s">
        <v>400</v>
      </c>
      <c r="J572">
        <v>30322001052</v>
      </c>
      <c r="K572" t="s">
        <v>498</v>
      </c>
      <c r="L572">
        <v>970460.23049999995</v>
      </c>
      <c r="M572">
        <v>9945260.1055999994</v>
      </c>
    </row>
    <row r="573" spans="1:13" hidden="1" x14ac:dyDescent="0.25">
      <c r="A573">
        <v>571</v>
      </c>
      <c r="B573" t="s">
        <v>397</v>
      </c>
      <c r="C573" t="s">
        <v>398</v>
      </c>
      <c r="D573" t="s">
        <v>399</v>
      </c>
      <c r="E573" t="s">
        <v>868</v>
      </c>
      <c r="F573" t="s">
        <v>868</v>
      </c>
      <c r="G573" t="s">
        <v>228</v>
      </c>
      <c r="H573">
        <v>-1</v>
      </c>
      <c r="I573" t="s">
        <v>400</v>
      </c>
      <c r="J573">
        <v>30322003054</v>
      </c>
      <c r="K573" t="s">
        <v>498</v>
      </c>
      <c r="L573">
        <v>944715.47950000002</v>
      </c>
      <c r="M573">
        <v>9962412.6812999994</v>
      </c>
    </row>
    <row r="574" spans="1:13" hidden="1" x14ac:dyDescent="0.25">
      <c r="A574">
        <v>572</v>
      </c>
      <c r="B574" t="s">
        <v>397</v>
      </c>
      <c r="C574" t="s">
        <v>398</v>
      </c>
      <c r="D574" t="s">
        <v>399</v>
      </c>
      <c r="E574" t="s">
        <v>869</v>
      </c>
      <c r="F574" t="s">
        <v>869</v>
      </c>
      <c r="G574" t="s">
        <v>228</v>
      </c>
      <c r="H574">
        <v>-1</v>
      </c>
      <c r="I574" t="s">
        <v>400</v>
      </c>
      <c r="J574">
        <v>30321001052</v>
      </c>
      <c r="K574" t="s">
        <v>498</v>
      </c>
      <c r="L574">
        <v>981494.59569999995</v>
      </c>
      <c r="M574">
        <v>10005878.508199999</v>
      </c>
    </row>
    <row r="575" spans="1:13" hidden="1" x14ac:dyDescent="0.25">
      <c r="A575">
        <v>573</v>
      </c>
      <c r="B575" t="s">
        <v>397</v>
      </c>
      <c r="C575" t="s">
        <v>398</v>
      </c>
      <c r="D575" t="s">
        <v>399</v>
      </c>
      <c r="E575" t="s">
        <v>870</v>
      </c>
      <c r="F575" t="s">
        <v>870</v>
      </c>
      <c r="G575" t="s">
        <v>228</v>
      </c>
      <c r="H575">
        <v>-1</v>
      </c>
      <c r="I575" t="s">
        <v>400</v>
      </c>
      <c r="J575">
        <v>30102001059</v>
      </c>
      <c r="K575" t="s">
        <v>498</v>
      </c>
      <c r="L575">
        <v>726984.31</v>
      </c>
      <c r="M575">
        <v>9857232.2899999991</v>
      </c>
    </row>
    <row r="576" spans="1:13" hidden="1" x14ac:dyDescent="0.25">
      <c r="A576">
        <v>574</v>
      </c>
      <c r="B576" t="s">
        <v>397</v>
      </c>
      <c r="C576" t="s">
        <v>398</v>
      </c>
      <c r="D576" t="s">
        <v>399</v>
      </c>
      <c r="E576" t="s">
        <v>871</v>
      </c>
      <c r="F576" t="s">
        <v>871</v>
      </c>
      <c r="G576" t="s">
        <v>872</v>
      </c>
      <c r="H576">
        <v>-1</v>
      </c>
      <c r="I576" t="s">
        <v>400</v>
      </c>
      <c r="J576">
        <v>30102001057</v>
      </c>
      <c r="K576" t="s">
        <v>498</v>
      </c>
      <c r="L576">
        <v>723523.32</v>
      </c>
      <c r="M576">
        <v>9818514.4100000001</v>
      </c>
    </row>
    <row r="577" spans="1:13" hidden="1" x14ac:dyDescent="0.25">
      <c r="A577">
        <v>575</v>
      </c>
      <c r="B577" t="s">
        <v>397</v>
      </c>
      <c r="C577" t="s">
        <v>398</v>
      </c>
      <c r="D577" t="s">
        <v>399</v>
      </c>
      <c r="E577" t="s">
        <v>873</v>
      </c>
      <c r="F577" t="s">
        <v>873</v>
      </c>
      <c r="G577" t="s">
        <v>228</v>
      </c>
      <c r="H577">
        <v>-1</v>
      </c>
      <c r="I577" t="s">
        <v>400</v>
      </c>
      <c r="J577">
        <v>30118007054</v>
      </c>
      <c r="K577" t="s">
        <v>498</v>
      </c>
      <c r="L577">
        <v>773835.54</v>
      </c>
      <c r="M577">
        <v>9861879.0800000001</v>
      </c>
    </row>
    <row r="578" spans="1:13" hidden="1" x14ac:dyDescent="0.25">
      <c r="A578">
        <v>576</v>
      </c>
      <c r="B578" t="s">
        <v>397</v>
      </c>
      <c r="C578" t="s">
        <v>398</v>
      </c>
      <c r="D578" t="s">
        <v>399</v>
      </c>
      <c r="E578" t="s">
        <v>663</v>
      </c>
      <c r="F578" t="s">
        <v>663</v>
      </c>
      <c r="G578" t="s">
        <v>228</v>
      </c>
      <c r="H578">
        <v>-1</v>
      </c>
      <c r="I578" t="s">
        <v>400</v>
      </c>
      <c r="J578">
        <v>30118001065</v>
      </c>
      <c r="K578" t="s">
        <v>498</v>
      </c>
      <c r="L578">
        <v>759857.17</v>
      </c>
      <c r="M578">
        <v>9858228.8100000005</v>
      </c>
    </row>
    <row r="579" spans="1:13" x14ac:dyDescent="0.25">
      <c r="A579">
        <v>577</v>
      </c>
      <c r="B579" t="s">
        <v>397</v>
      </c>
      <c r="C579" t="s">
        <v>398</v>
      </c>
      <c r="D579" t="s">
        <v>399</v>
      </c>
      <c r="E579" t="s">
        <v>635</v>
      </c>
      <c r="F579" t="s">
        <v>635</v>
      </c>
      <c r="G579" t="s">
        <v>228</v>
      </c>
      <c r="H579">
        <v>-1</v>
      </c>
      <c r="I579" t="s">
        <v>400</v>
      </c>
      <c r="J579">
        <v>3</v>
      </c>
      <c r="K579" t="s">
        <v>452</v>
      </c>
      <c r="L579">
        <v>652626.43000000005</v>
      </c>
      <c r="M579">
        <v>9694821.8000000007</v>
      </c>
    </row>
    <row r="580" spans="1:13" hidden="1" x14ac:dyDescent="0.25">
      <c r="A580">
        <v>578</v>
      </c>
      <c r="B580" t="s">
        <v>397</v>
      </c>
      <c r="C580" t="s">
        <v>398</v>
      </c>
      <c r="D580" t="s">
        <v>399</v>
      </c>
      <c r="E580" t="s">
        <v>874</v>
      </c>
      <c r="F580" t="s">
        <v>874</v>
      </c>
      <c r="G580" t="s">
        <v>228</v>
      </c>
      <c r="H580">
        <v>-1</v>
      </c>
      <c r="I580" t="s">
        <v>400</v>
      </c>
      <c r="J580">
        <v>3</v>
      </c>
      <c r="K580" t="s">
        <v>452</v>
      </c>
      <c r="L580">
        <v>650439.35</v>
      </c>
      <c r="M580">
        <v>9689451.3900000006</v>
      </c>
    </row>
    <row r="581" spans="1:13" hidden="1" x14ac:dyDescent="0.25">
      <c r="A581">
        <v>579</v>
      </c>
      <c r="B581" t="s">
        <v>397</v>
      </c>
      <c r="C581" t="s">
        <v>398</v>
      </c>
      <c r="D581" t="s">
        <v>399</v>
      </c>
      <c r="E581" t="s">
        <v>875</v>
      </c>
      <c r="F581" t="s">
        <v>875</v>
      </c>
      <c r="G581" t="s">
        <v>228</v>
      </c>
      <c r="H581">
        <v>-1</v>
      </c>
      <c r="I581" t="s">
        <v>400</v>
      </c>
      <c r="J581">
        <v>30118001062</v>
      </c>
      <c r="K581" t="s">
        <v>498</v>
      </c>
      <c r="L581">
        <v>757833.85</v>
      </c>
      <c r="M581">
        <v>9863452.6600000001</v>
      </c>
    </row>
    <row r="582" spans="1:13" hidden="1" x14ac:dyDescent="0.25">
      <c r="A582">
        <v>580</v>
      </c>
      <c r="B582" t="s">
        <v>397</v>
      </c>
      <c r="C582" t="s">
        <v>398</v>
      </c>
      <c r="D582" t="s">
        <v>399</v>
      </c>
      <c r="E582" t="s">
        <v>876</v>
      </c>
      <c r="F582" t="s">
        <v>876</v>
      </c>
      <c r="G582" t="s">
        <v>228</v>
      </c>
      <c r="H582">
        <v>-1</v>
      </c>
      <c r="I582" t="s">
        <v>400</v>
      </c>
      <c r="J582">
        <v>30118001061</v>
      </c>
      <c r="K582" t="s">
        <v>498</v>
      </c>
      <c r="L582">
        <v>752882.75</v>
      </c>
      <c r="M582">
        <v>9856451.9600000009</v>
      </c>
    </row>
    <row r="583" spans="1:13" hidden="1" x14ac:dyDescent="0.25">
      <c r="A583">
        <v>581</v>
      </c>
      <c r="B583" t="s">
        <v>397</v>
      </c>
      <c r="C583" t="s">
        <v>398</v>
      </c>
      <c r="D583" t="s">
        <v>399</v>
      </c>
      <c r="E583" t="s">
        <v>877</v>
      </c>
      <c r="F583" t="s">
        <v>877</v>
      </c>
      <c r="G583" t="s">
        <v>228</v>
      </c>
      <c r="H583">
        <v>-1</v>
      </c>
      <c r="I583" t="s">
        <v>400</v>
      </c>
      <c r="J583">
        <v>30118001055</v>
      </c>
      <c r="K583" t="s">
        <v>498</v>
      </c>
      <c r="L583">
        <v>762738.72</v>
      </c>
      <c r="M583">
        <v>9855370.1999999993</v>
      </c>
    </row>
    <row r="584" spans="1:13" hidden="1" x14ac:dyDescent="0.25">
      <c r="A584">
        <v>582</v>
      </c>
      <c r="B584" t="s">
        <v>397</v>
      </c>
      <c r="C584" t="s">
        <v>398</v>
      </c>
      <c r="D584" t="s">
        <v>399</v>
      </c>
      <c r="E584" t="s">
        <v>878</v>
      </c>
      <c r="F584" t="s">
        <v>878</v>
      </c>
      <c r="G584" t="s">
        <v>228</v>
      </c>
      <c r="H584">
        <v>-1</v>
      </c>
      <c r="I584" t="s">
        <v>400</v>
      </c>
      <c r="J584">
        <v>30207012053</v>
      </c>
      <c r="K584" t="s">
        <v>498</v>
      </c>
      <c r="L584">
        <v>615277.80000000005</v>
      </c>
      <c r="M584">
        <v>9609230.6500000004</v>
      </c>
    </row>
    <row r="585" spans="1:13" hidden="1" x14ac:dyDescent="0.25">
      <c r="A585">
        <v>583</v>
      </c>
      <c r="B585" t="s">
        <v>397</v>
      </c>
      <c r="C585" t="s">
        <v>398</v>
      </c>
      <c r="D585" t="s">
        <v>399</v>
      </c>
      <c r="E585" t="s">
        <v>879</v>
      </c>
      <c r="F585" t="s">
        <v>879</v>
      </c>
      <c r="G585" t="s">
        <v>228</v>
      </c>
      <c r="H585">
        <v>-1</v>
      </c>
      <c r="I585" t="s">
        <v>400</v>
      </c>
      <c r="J585">
        <v>3</v>
      </c>
      <c r="K585" t="s">
        <v>452</v>
      </c>
      <c r="L585">
        <v>684380.24</v>
      </c>
      <c r="M585">
        <v>9740183.7300000004</v>
      </c>
    </row>
    <row r="586" spans="1:13" hidden="1" x14ac:dyDescent="0.25">
      <c r="A586">
        <v>584</v>
      </c>
      <c r="B586" t="s">
        <v>397</v>
      </c>
      <c r="C586" t="s">
        <v>398</v>
      </c>
      <c r="D586" t="s">
        <v>399</v>
      </c>
      <c r="E586" t="s">
        <v>880</v>
      </c>
      <c r="F586" t="s">
        <v>880</v>
      </c>
      <c r="G586" t="s">
        <v>228</v>
      </c>
      <c r="H586">
        <v>-1</v>
      </c>
      <c r="I586" t="s">
        <v>400</v>
      </c>
      <c r="J586">
        <v>30118001057</v>
      </c>
      <c r="K586" t="s">
        <v>498</v>
      </c>
      <c r="L586">
        <v>756519.38</v>
      </c>
      <c r="M586">
        <v>9855985.4100000001</v>
      </c>
    </row>
    <row r="587" spans="1:13" hidden="1" x14ac:dyDescent="0.25">
      <c r="A587">
        <v>585</v>
      </c>
      <c r="B587" t="s">
        <v>397</v>
      </c>
      <c r="C587" t="s">
        <v>398</v>
      </c>
      <c r="D587" t="s">
        <v>399</v>
      </c>
      <c r="E587" t="s">
        <v>881</v>
      </c>
      <c r="F587" t="s">
        <v>881</v>
      </c>
      <c r="G587" t="s">
        <v>228</v>
      </c>
      <c r="H587">
        <v>-1</v>
      </c>
      <c r="I587" t="s">
        <v>400</v>
      </c>
      <c r="J587">
        <v>30319008052</v>
      </c>
      <c r="K587" t="s">
        <v>498</v>
      </c>
      <c r="L587">
        <v>716798.68299999996</v>
      </c>
      <c r="M587">
        <v>9482638.5355999991</v>
      </c>
    </row>
    <row r="588" spans="1:13" hidden="1" x14ac:dyDescent="0.25">
      <c r="A588">
        <v>586</v>
      </c>
      <c r="B588" t="s">
        <v>397</v>
      </c>
      <c r="C588" t="s">
        <v>398</v>
      </c>
      <c r="D588" t="s">
        <v>399</v>
      </c>
      <c r="E588" t="s">
        <v>882</v>
      </c>
      <c r="F588" t="s">
        <v>882</v>
      </c>
      <c r="G588" t="s">
        <v>228</v>
      </c>
      <c r="H588">
        <v>-1</v>
      </c>
      <c r="I588" t="s">
        <v>400</v>
      </c>
      <c r="J588">
        <v>30111015052</v>
      </c>
      <c r="K588" t="s">
        <v>498</v>
      </c>
      <c r="L588">
        <v>677703.46</v>
      </c>
      <c r="M588">
        <v>9517134.2599999998</v>
      </c>
    </row>
    <row r="589" spans="1:13" hidden="1" x14ac:dyDescent="0.25">
      <c r="A589">
        <v>587</v>
      </c>
      <c r="B589" t="s">
        <v>397</v>
      </c>
      <c r="C589" t="s">
        <v>398</v>
      </c>
      <c r="D589" t="s">
        <v>399</v>
      </c>
      <c r="E589" t="s">
        <v>883</v>
      </c>
      <c r="F589" t="s">
        <v>883</v>
      </c>
      <c r="G589" t="s">
        <v>228</v>
      </c>
      <c r="H589">
        <v>-1</v>
      </c>
      <c r="I589" t="s">
        <v>400</v>
      </c>
      <c r="J589">
        <v>30111011058</v>
      </c>
      <c r="K589" t="s">
        <v>498</v>
      </c>
      <c r="L589">
        <v>683764.55</v>
      </c>
      <c r="M589">
        <v>9607303.8900000006</v>
      </c>
    </row>
    <row r="590" spans="1:13" hidden="1" x14ac:dyDescent="0.25">
      <c r="A590">
        <v>588</v>
      </c>
      <c r="B590" t="s">
        <v>397</v>
      </c>
      <c r="C590" t="s">
        <v>398</v>
      </c>
      <c r="D590" t="s">
        <v>399</v>
      </c>
      <c r="E590" t="s">
        <v>884</v>
      </c>
      <c r="F590" t="s">
        <v>884</v>
      </c>
      <c r="G590" t="s">
        <v>228</v>
      </c>
      <c r="H590">
        <v>-1</v>
      </c>
      <c r="I590" t="s">
        <v>400</v>
      </c>
      <c r="J590">
        <v>30111011054</v>
      </c>
      <c r="K590" t="s">
        <v>498</v>
      </c>
      <c r="L590">
        <v>676515.93</v>
      </c>
      <c r="M590">
        <v>9614680.1999999993</v>
      </c>
    </row>
    <row r="591" spans="1:13" hidden="1" x14ac:dyDescent="0.25">
      <c r="A591">
        <v>589</v>
      </c>
      <c r="B591" t="s">
        <v>397</v>
      </c>
      <c r="C591" t="s">
        <v>398</v>
      </c>
      <c r="D591" t="s">
        <v>399</v>
      </c>
      <c r="E591" t="s">
        <v>885</v>
      </c>
      <c r="F591" t="s">
        <v>885</v>
      </c>
      <c r="G591" t="s">
        <v>228</v>
      </c>
      <c r="H591">
        <v>-1</v>
      </c>
      <c r="I591" t="s">
        <v>400</v>
      </c>
      <c r="J591">
        <v>30111013052</v>
      </c>
      <c r="K591" t="s">
        <v>498</v>
      </c>
      <c r="L591">
        <v>584567.05000000005</v>
      </c>
      <c r="M591">
        <v>9524057.3300000001</v>
      </c>
    </row>
    <row r="592" spans="1:13" hidden="1" x14ac:dyDescent="0.25">
      <c r="A592">
        <v>590</v>
      </c>
      <c r="B592" t="s">
        <v>397</v>
      </c>
      <c r="C592" t="s">
        <v>398</v>
      </c>
      <c r="D592" t="s">
        <v>399</v>
      </c>
      <c r="E592" t="s">
        <v>886</v>
      </c>
      <c r="F592" t="s">
        <v>886</v>
      </c>
      <c r="G592" t="s">
        <v>228</v>
      </c>
      <c r="H592">
        <v>-1</v>
      </c>
      <c r="I592" t="s">
        <v>400</v>
      </c>
      <c r="J592">
        <v>30111004051</v>
      </c>
      <c r="K592" t="s">
        <v>498</v>
      </c>
      <c r="L592">
        <v>610667.97649999999</v>
      </c>
      <c r="M592">
        <v>9540650.3353000004</v>
      </c>
    </row>
    <row r="593" spans="1:13" hidden="1" x14ac:dyDescent="0.25">
      <c r="A593">
        <v>591</v>
      </c>
      <c r="B593" t="s">
        <v>397</v>
      </c>
      <c r="C593" t="s">
        <v>398</v>
      </c>
      <c r="D593" t="s">
        <v>399</v>
      </c>
      <c r="E593" t="s">
        <v>887</v>
      </c>
      <c r="F593" t="s">
        <v>887</v>
      </c>
      <c r="G593" t="s">
        <v>228</v>
      </c>
      <c r="H593">
        <v>-1</v>
      </c>
      <c r="I593" t="s">
        <v>400</v>
      </c>
      <c r="J593">
        <v>30101001068</v>
      </c>
      <c r="K593" t="s">
        <v>498</v>
      </c>
      <c r="L593">
        <v>718528.223</v>
      </c>
      <c r="M593">
        <v>9666642.7602999993</v>
      </c>
    </row>
    <row r="594" spans="1:13" hidden="1" x14ac:dyDescent="0.25">
      <c r="A594">
        <v>592</v>
      </c>
      <c r="B594" t="s">
        <v>397</v>
      </c>
      <c r="C594" t="s">
        <v>398</v>
      </c>
      <c r="D594" t="s">
        <v>399</v>
      </c>
      <c r="E594" t="s">
        <v>888</v>
      </c>
      <c r="F594" t="s">
        <v>888</v>
      </c>
      <c r="G594" t="s">
        <v>228</v>
      </c>
      <c r="H594">
        <v>-1</v>
      </c>
      <c r="I594" t="s">
        <v>400</v>
      </c>
      <c r="J594">
        <v>30207009055</v>
      </c>
      <c r="K594" t="s">
        <v>498</v>
      </c>
      <c r="L594">
        <v>655978.94999999995</v>
      </c>
      <c r="M594">
        <v>9632517.2899999991</v>
      </c>
    </row>
    <row r="595" spans="1:13" hidden="1" x14ac:dyDescent="0.25">
      <c r="A595">
        <v>593</v>
      </c>
      <c r="B595" t="s">
        <v>397</v>
      </c>
      <c r="C595" t="s">
        <v>398</v>
      </c>
      <c r="D595" t="s">
        <v>399</v>
      </c>
      <c r="E595" t="s">
        <v>889</v>
      </c>
      <c r="F595" t="s">
        <v>889</v>
      </c>
      <c r="G595" t="s">
        <v>228</v>
      </c>
      <c r="H595">
        <v>-1</v>
      </c>
      <c r="I595" t="s">
        <v>400</v>
      </c>
      <c r="J595">
        <v>30101001052</v>
      </c>
      <c r="K595" t="s">
        <v>498</v>
      </c>
      <c r="L595">
        <v>720989.15</v>
      </c>
      <c r="M595">
        <v>9658463.5600000005</v>
      </c>
    </row>
    <row r="596" spans="1:13" hidden="1" x14ac:dyDescent="0.25">
      <c r="A596">
        <v>594</v>
      </c>
      <c r="B596" t="s">
        <v>397</v>
      </c>
      <c r="C596" t="s">
        <v>398</v>
      </c>
      <c r="D596" t="s">
        <v>399</v>
      </c>
      <c r="E596" t="s">
        <v>593</v>
      </c>
      <c r="F596" t="s">
        <v>593</v>
      </c>
      <c r="G596" t="s">
        <v>228</v>
      </c>
      <c r="H596">
        <v>-1</v>
      </c>
      <c r="I596" t="s">
        <v>400</v>
      </c>
      <c r="J596">
        <v>30101002051</v>
      </c>
      <c r="K596" t="s">
        <v>498</v>
      </c>
      <c r="L596">
        <v>693469.14870000002</v>
      </c>
      <c r="M596">
        <v>9644814.6460999995</v>
      </c>
    </row>
    <row r="597" spans="1:13" hidden="1" x14ac:dyDescent="0.25">
      <c r="A597">
        <v>595</v>
      </c>
      <c r="B597" t="s">
        <v>397</v>
      </c>
      <c r="C597" t="s">
        <v>398</v>
      </c>
      <c r="D597" t="s">
        <v>399</v>
      </c>
      <c r="E597" t="s">
        <v>890</v>
      </c>
      <c r="F597" t="s">
        <v>890</v>
      </c>
      <c r="G597" t="s">
        <v>228</v>
      </c>
      <c r="H597">
        <v>-1</v>
      </c>
      <c r="I597" t="s">
        <v>400</v>
      </c>
      <c r="J597">
        <v>30101009054</v>
      </c>
      <c r="K597" t="s">
        <v>498</v>
      </c>
      <c r="L597">
        <v>734265.35</v>
      </c>
      <c r="M597">
        <v>9659216.7400000002</v>
      </c>
    </row>
    <row r="598" spans="1:13" hidden="1" x14ac:dyDescent="0.25">
      <c r="A598">
        <v>596</v>
      </c>
      <c r="B598" t="s">
        <v>397</v>
      </c>
      <c r="C598" t="s">
        <v>398</v>
      </c>
      <c r="D598" t="s">
        <v>399</v>
      </c>
      <c r="E598" t="s">
        <v>891</v>
      </c>
      <c r="F598" t="s">
        <v>891</v>
      </c>
      <c r="G598" t="s">
        <v>228</v>
      </c>
      <c r="H598">
        <v>-1</v>
      </c>
      <c r="I598" t="s">
        <v>400</v>
      </c>
      <c r="J598">
        <v>30101002052</v>
      </c>
      <c r="K598" t="s">
        <v>498</v>
      </c>
      <c r="L598">
        <v>699596.69799999997</v>
      </c>
      <c r="M598">
        <v>9652918.5567000005</v>
      </c>
    </row>
    <row r="599" spans="1:13" hidden="1" x14ac:dyDescent="0.25">
      <c r="A599">
        <v>597</v>
      </c>
      <c r="B599" t="s">
        <v>397</v>
      </c>
      <c r="C599" t="s">
        <v>398</v>
      </c>
      <c r="D599" t="s">
        <v>399</v>
      </c>
      <c r="E599" t="s">
        <v>892</v>
      </c>
      <c r="F599" t="s">
        <v>892</v>
      </c>
      <c r="G599" t="s">
        <v>228</v>
      </c>
      <c r="H599">
        <v>-1</v>
      </c>
      <c r="I599" t="s">
        <v>400</v>
      </c>
      <c r="J599">
        <v>30111009051</v>
      </c>
      <c r="K599" t="s">
        <v>498</v>
      </c>
      <c r="L599">
        <v>644096.67000000004</v>
      </c>
      <c r="M599">
        <v>9561559.6500000004</v>
      </c>
    </row>
    <row r="600" spans="1:13" hidden="1" x14ac:dyDescent="0.25">
      <c r="A600">
        <v>598</v>
      </c>
      <c r="B600" t="s">
        <v>397</v>
      </c>
      <c r="C600" t="s">
        <v>398</v>
      </c>
      <c r="D600" t="s">
        <v>399</v>
      </c>
      <c r="E600" t="s">
        <v>893</v>
      </c>
      <c r="F600" t="s">
        <v>893</v>
      </c>
      <c r="G600" t="s">
        <v>228</v>
      </c>
      <c r="H600">
        <v>-1</v>
      </c>
      <c r="I600" t="s">
        <v>400</v>
      </c>
      <c r="J600">
        <v>30101010051</v>
      </c>
      <c r="K600" t="s">
        <v>498</v>
      </c>
      <c r="L600">
        <v>701708.08259999997</v>
      </c>
      <c r="M600">
        <v>9623513.9600000009</v>
      </c>
    </row>
    <row r="601" spans="1:13" hidden="1" x14ac:dyDescent="0.25">
      <c r="A601">
        <v>599</v>
      </c>
      <c r="B601" t="s">
        <v>397</v>
      </c>
      <c r="C601" t="s">
        <v>398</v>
      </c>
      <c r="D601" t="s">
        <v>399</v>
      </c>
      <c r="E601" t="s">
        <v>894</v>
      </c>
      <c r="F601" t="s">
        <v>894</v>
      </c>
      <c r="G601" t="s">
        <v>228</v>
      </c>
      <c r="H601">
        <v>-1</v>
      </c>
      <c r="I601" t="s">
        <v>400</v>
      </c>
      <c r="J601">
        <v>30111001051</v>
      </c>
      <c r="K601" t="s">
        <v>498</v>
      </c>
      <c r="L601">
        <v>685620.94</v>
      </c>
      <c r="M601">
        <v>9571037.3900000006</v>
      </c>
    </row>
    <row r="602" spans="1:13" hidden="1" x14ac:dyDescent="0.25">
      <c r="A602">
        <v>600</v>
      </c>
      <c r="B602" t="s">
        <v>397</v>
      </c>
      <c r="C602" t="s">
        <v>398</v>
      </c>
      <c r="D602" t="s">
        <v>399</v>
      </c>
      <c r="E602" t="s">
        <v>895</v>
      </c>
      <c r="F602" t="s">
        <v>895</v>
      </c>
      <c r="G602" t="s">
        <v>228</v>
      </c>
      <c r="H602">
        <v>-1</v>
      </c>
      <c r="I602" t="s">
        <v>400</v>
      </c>
      <c r="J602">
        <v>30111009054</v>
      </c>
      <c r="K602" t="s">
        <v>498</v>
      </c>
      <c r="L602">
        <v>637634.58570000005</v>
      </c>
      <c r="M602">
        <v>9561281.8889000006</v>
      </c>
    </row>
    <row r="603" spans="1:13" hidden="1" x14ac:dyDescent="0.25">
      <c r="A603">
        <v>601</v>
      </c>
      <c r="B603" t="s">
        <v>397</v>
      </c>
      <c r="C603" t="s">
        <v>398</v>
      </c>
      <c r="D603" t="s">
        <v>399</v>
      </c>
      <c r="E603" t="s">
        <v>896</v>
      </c>
      <c r="F603" t="s">
        <v>896</v>
      </c>
      <c r="G603" t="s">
        <v>228</v>
      </c>
      <c r="H603">
        <v>-1</v>
      </c>
      <c r="I603" t="s">
        <v>400</v>
      </c>
      <c r="J603">
        <v>30111003053</v>
      </c>
      <c r="K603" t="s">
        <v>498</v>
      </c>
      <c r="L603">
        <v>673786.92079999996</v>
      </c>
      <c r="M603">
        <v>9564020.7181000002</v>
      </c>
    </row>
    <row r="604" spans="1:13" hidden="1" x14ac:dyDescent="0.25">
      <c r="A604">
        <v>602</v>
      </c>
      <c r="B604" t="s">
        <v>397</v>
      </c>
      <c r="C604" t="s">
        <v>398</v>
      </c>
      <c r="D604" t="s">
        <v>399</v>
      </c>
      <c r="E604" t="s">
        <v>897</v>
      </c>
      <c r="F604" t="s">
        <v>897</v>
      </c>
      <c r="G604" t="s">
        <v>898</v>
      </c>
      <c r="H604">
        <v>-1</v>
      </c>
      <c r="I604" t="s">
        <v>400</v>
      </c>
      <c r="J604">
        <v>30111001060</v>
      </c>
      <c r="K604" t="s">
        <v>498</v>
      </c>
      <c r="L604">
        <v>690055.13</v>
      </c>
      <c r="M604">
        <v>9569685.1300000008</v>
      </c>
    </row>
    <row r="605" spans="1:13" hidden="1" x14ac:dyDescent="0.25">
      <c r="A605">
        <v>603</v>
      </c>
      <c r="B605" t="s">
        <v>397</v>
      </c>
      <c r="C605" t="s">
        <v>398</v>
      </c>
      <c r="D605" t="s">
        <v>399</v>
      </c>
      <c r="E605" t="s">
        <v>899</v>
      </c>
      <c r="F605" t="s">
        <v>899</v>
      </c>
      <c r="G605" t="s">
        <v>228</v>
      </c>
      <c r="H605">
        <v>-1</v>
      </c>
      <c r="I605" t="s">
        <v>400</v>
      </c>
      <c r="J605">
        <v>30101001065</v>
      </c>
      <c r="K605" t="s">
        <v>498</v>
      </c>
      <c r="L605">
        <v>714143.68</v>
      </c>
      <c r="M605">
        <v>9682255.7899999991</v>
      </c>
    </row>
    <row r="606" spans="1:13" hidden="1" x14ac:dyDescent="0.25">
      <c r="A606">
        <v>604</v>
      </c>
      <c r="B606" t="s">
        <v>397</v>
      </c>
      <c r="C606" t="s">
        <v>398</v>
      </c>
      <c r="D606" t="s">
        <v>399</v>
      </c>
      <c r="E606" t="s">
        <v>900</v>
      </c>
      <c r="F606" t="s">
        <v>900</v>
      </c>
      <c r="G606" t="s">
        <v>228</v>
      </c>
      <c r="H606">
        <v>-1</v>
      </c>
      <c r="I606" t="s">
        <v>400</v>
      </c>
      <c r="J606">
        <v>30111003054</v>
      </c>
      <c r="K606" t="s">
        <v>498</v>
      </c>
      <c r="L606">
        <v>662514.93000000005</v>
      </c>
      <c r="M606">
        <v>9567233.5899999999</v>
      </c>
    </row>
    <row r="607" spans="1:13" hidden="1" x14ac:dyDescent="0.25">
      <c r="A607">
        <v>605</v>
      </c>
      <c r="B607" t="s">
        <v>397</v>
      </c>
      <c r="C607" t="s">
        <v>398</v>
      </c>
      <c r="D607" t="s">
        <v>399</v>
      </c>
      <c r="E607" t="s">
        <v>901</v>
      </c>
      <c r="F607" t="s">
        <v>901</v>
      </c>
      <c r="G607" t="s">
        <v>228</v>
      </c>
      <c r="H607">
        <v>-1</v>
      </c>
      <c r="I607" t="s">
        <v>400</v>
      </c>
      <c r="J607">
        <v>30111016051</v>
      </c>
      <c r="K607" t="s">
        <v>498</v>
      </c>
      <c r="L607">
        <v>658126.92150000005</v>
      </c>
      <c r="M607">
        <v>9567808.1627999991</v>
      </c>
    </row>
    <row r="608" spans="1:13" hidden="1" x14ac:dyDescent="0.25">
      <c r="A608">
        <v>606</v>
      </c>
      <c r="B608" t="s">
        <v>397</v>
      </c>
      <c r="C608" t="s">
        <v>398</v>
      </c>
      <c r="D608" t="s">
        <v>399</v>
      </c>
      <c r="E608" t="s">
        <v>902</v>
      </c>
      <c r="F608" t="s">
        <v>902</v>
      </c>
      <c r="G608" t="s">
        <v>228</v>
      </c>
      <c r="H608">
        <v>-1</v>
      </c>
      <c r="I608" t="s">
        <v>400</v>
      </c>
      <c r="J608">
        <v>30111009056</v>
      </c>
      <c r="K608" t="s">
        <v>498</v>
      </c>
      <c r="L608">
        <v>625465.56999999995</v>
      </c>
      <c r="M608">
        <v>9569160.4900000002</v>
      </c>
    </row>
    <row r="609" spans="1:13" hidden="1" x14ac:dyDescent="0.25">
      <c r="A609">
        <v>607</v>
      </c>
      <c r="B609" t="s">
        <v>397</v>
      </c>
      <c r="C609" t="s">
        <v>398</v>
      </c>
      <c r="D609" t="s">
        <v>399</v>
      </c>
      <c r="E609" t="s">
        <v>903</v>
      </c>
      <c r="F609" t="s">
        <v>903</v>
      </c>
      <c r="G609" t="s">
        <v>228</v>
      </c>
      <c r="H609">
        <v>-1</v>
      </c>
      <c r="I609" t="s">
        <v>400</v>
      </c>
      <c r="J609">
        <v>30111010051</v>
      </c>
      <c r="K609" t="s">
        <v>498</v>
      </c>
      <c r="L609">
        <v>614090.23999999999</v>
      </c>
      <c r="M609">
        <v>9565319.9700000007</v>
      </c>
    </row>
    <row r="610" spans="1:13" hidden="1" x14ac:dyDescent="0.25">
      <c r="A610">
        <v>608</v>
      </c>
      <c r="B610" t="s">
        <v>397</v>
      </c>
      <c r="C610" t="s">
        <v>398</v>
      </c>
      <c r="D610" t="s">
        <v>399</v>
      </c>
      <c r="E610" t="s">
        <v>904</v>
      </c>
      <c r="F610" t="s">
        <v>904</v>
      </c>
      <c r="G610" t="s">
        <v>228</v>
      </c>
      <c r="H610">
        <v>-1</v>
      </c>
      <c r="I610" t="s">
        <v>400</v>
      </c>
      <c r="J610">
        <v>30111001055</v>
      </c>
      <c r="K610" t="s">
        <v>498</v>
      </c>
      <c r="L610">
        <v>702961.27</v>
      </c>
      <c r="M610">
        <v>9573083.4600000009</v>
      </c>
    </row>
    <row r="611" spans="1:13" hidden="1" x14ac:dyDescent="0.25">
      <c r="A611">
        <v>609</v>
      </c>
      <c r="B611" t="s">
        <v>397</v>
      </c>
      <c r="C611" t="s">
        <v>398</v>
      </c>
      <c r="D611" t="s">
        <v>399</v>
      </c>
      <c r="E611" t="s">
        <v>905</v>
      </c>
      <c r="F611" t="s">
        <v>905</v>
      </c>
      <c r="G611" t="s">
        <v>228</v>
      </c>
      <c r="H611">
        <v>-1</v>
      </c>
      <c r="I611" t="s">
        <v>400</v>
      </c>
      <c r="J611">
        <v>30111010052</v>
      </c>
      <c r="K611" t="s">
        <v>498</v>
      </c>
      <c r="L611">
        <v>612764.26</v>
      </c>
      <c r="M611">
        <v>9562411.0500000007</v>
      </c>
    </row>
    <row r="612" spans="1:13" hidden="1" x14ac:dyDescent="0.25">
      <c r="A612">
        <v>610</v>
      </c>
      <c r="B612" t="s">
        <v>397</v>
      </c>
      <c r="C612" t="s">
        <v>398</v>
      </c>
      <c r="D612" t="s">
        <v>399</v>
      </c>
      <c r="E612" t="s">
        <v>906</v>
      </c>
      <c r="F612" t="s">
        <v>906</v>
      </c>
      <c r="G612" t="s">
        <v>228</v>
      </c>
      <c r="H612">
        <v>-1</v>
      </c>
      <c r="I612" t="s">
        <v>400</v>
      </c>
      <c r="J612">
        <v>30111001053</v>
      </c>
      <c r="K612" t="s">
        <v>498</v>
      </c>
      <c r="L612">
        <v>674779.88600000006</v>
      </c>
      <c r="M612">
        <v>9573938.2919999994</v>
      </c>
    </row>
    <row r="613" spans="1:13" hidden="1" x14ac:dyDescent="0.25">
      <c r="A613">
        <v>611</v>
      </c>
      <c r="B613" t="s">
        <v>397</v>
      </c>
      <c r="C613" t="s">
        <v>398</v>
      </c>
      <c r="D613" t="s">
        <v>399</v>
      </c>
      <c r="E613" t="s">
        <v>815</v>
      </c>
      <c r="F613" t="s">
        <v>815</v>
      </c>
      <c r="G613" t="s">
        <v>228</v>
      </c>
      <c r="H613">
        <v>-1</v>
      </c>
      <c r="I613" t="s">
        <v>400</v>
      </c>
      <c r="J613">
        <v>30111001059</v>
      </c>
      <c r="K613" t="s">
        <v>498</v>
      </c>
      <c r="L613">
        <v>690786.33</v>
      </c>
      <c r="M613">
        <v>9580467.1199999992</v>
      </c>
    </row>
    <row r="614" spans="1:13" hidden="1" x14ac:dyDescent="0.25">
      <c r="A614">
        <v>612</v>
      </c>
      <c r="B614" t="s">
        <v>397</v>
      </c>
      <c r="C614" t="s">
        <v>398</v>
      </c>
      <c r="D614" t="s">
        <v>399</v>
      </c>
      <c r="E614" t="s">
        <v>907</v>
      </c>
      <c r="F614" t="s">
        <v>907</v>
      </c>
      <c r="G614" t="s">
        <v>228</v>
      </c>
      <c r="H614">
        <v>-1</v>
      </c>
      <c r="I614" t="s">
        <v>400</v>
      </c>
      <c r="J614">
        <v>30101007051</v>
      </c>
      <c r="K614" t="s">
        <v>498</v>
      </c>
      <c r="L614">
        <v>695491.94039999996</v>
      </c>
      <c r="M614">
        <v>9653820.2061999999</v>
      </c>
    </row>
    <row r="615" spans="1:13" hidden="1" x14ac:dyDescent="0.25">
      <c r="A615">
        <v>613</v>
      </c>
      <c r="B615" t="s">
        <v>397</v>
      </c>
      <c r="C615" t="s">
        <v>398</v>
      </c>
      <c r="D615" t="s">
        <v>399</v>
      </c>
      <c r="E615" t="s">
        <v>908</v>
      </c>
      <c r="F615" t="s">
        <v>908</v>
      </c>
      <c r="G615" t="s">
        <v>228</v>
      </c>
      <c r="H615">
        <v>-1</v>
      </c>
      <c r="I615" t="s">
        <v>400</v>
      </c>
      <c r="J615">
        <v>30111001052</v>
      </c>
      <c r="K615" t="s">
        <v>498</v>
      </c>
      <c r="L615">
        <v>683951.79</v>
      </c>
      <c r="M615">
        <v>9575077.1099999994</v>
      </c>
    </row>
    <row r="616" spans="1:13" hidden="1" x14ac:dyDescent="0.25">
      <c r="A616">
        <v>614</v>
      </c>
      <c r="B616" t="s">
        <v>397</v>
      </c>
      <c r="C616" t="s">
        <v>398</v>
      </c>
      <c r="D616" t="s">
        <v>399</v>
      </c>
      <c r="E616" t="s">
        <v>909</v>
      </c>
      <c r="F616" t="s">
        <v>909</v>
      </c>
      <c r="G616" t="s">
        <v>228</v>
      </c>
      <c r="H616">
        <v>-1</v>
      </c>
      <c r="I616" t="s">
        <v>400</v>
      </c>
      <c r="J616">
        <v>30111001057</v>
      </c>
      <c r="K616" t="s">
        <v>498</v>
      </c>
      <c r="L616">
        <v>692764.21</v>
      </c>
      <c r="M616">
        <v>9587078.4199999999</v>
      </c>
    </row>
    <row r="617" spans="1:13" hidden="1" x14ac:dyDescent="0.25">
      <c r="A617">
        <v>615</v>
      </c>
      <c r="B617" t="s">
        <v>397</v>
      </c>
      <c r="C617" t="s">
        <v>398</v>
      </c>
      <c r="D617" t="s">
        <v>399</v>
      </c>
      <c r="E617" t="s">
        <v>910</v>
      </c>
      <c r="F617" t="s">
        <v>910</v>
      </c>
      <c r="G617" t="s">
        <v>228</v>
      </c>
      <c r="H617">
        <v>-1</v>
      </c>
      <c r="I617" t="s">
        <v>400</v>
      </c>
      <c r="J617">
        <v>30207010054</v>
      </c>
      <c r="K617" t="s">
        <v>498</v>
      </c>
      <c r="L617">
        <v>620443.27</v>
      </c>
      <c r="M617">
        <v>9597984.0199999996</v>
      </c>
    </row>
    <row r="618" spans="1:13" hidden="1" x14ac:dyDescent="0.25">
      <c r="A618">
        <v>616</v>
      </c>
      <c r="B618" t="s">
        <v>397</v>
      </c>
      <c r="C618" t="s">
        <v>398</v>
      </c>
      <c r="D618" t="s">
        <v>399</v>
      </c>
      <c r="E618" t="s">
        <v>911</v>
      </c>
      <c r="F618" t="s">
        <v>911</v>
      </c>
      <c r="G618" t="s">
        <v>228</v>
      </c>
      <c r="H618">
        <v>-1</v>
      </c>
      <c r="I618" t="s">
        <v>400</v>
      </c>
      <c r="J618">
        <v>30207011052</v>
      </c>
      <c r="K618" t="s">
        <v>498</v>
      </c>
      <c r="L618">
        <v>661928.39399999997</v>
      </c>
      <c r="M618">
        <v>9588886.2884999998</v>
      </c>
    </row>
    <row r="619" spans="1:13" hidden="1" x14ac:dyDescent="0.25">
      <c r="A619">
        <v>617</v>
      </c>
      <c r="B619" t="s">
        <v>397</v>
      </c>
      <c r="C619" t="s">
        <v>398</v>
      </c>
      <c r="D619" t="s">
        <v>399</v>
      </c>
      <c r="E619" t="s">
        <v>912</v>
      </c>
      <c r="F619" t="s">
        <v>912</v>
      </c>
      <c r="G619" t="s">
        <v>228</v>
      </c>
      <c r="H619">
        <v>-1</v>
      </c>
      <c r="I619" t="s">
        <v>400</v>
      </c>
      <c r="J619">
        <v>30111001054</v>
      </c>
      <c r="K619" t="s">
        <v>498</v>
      </c>
      <c r="L619">
        <v>680332.23360000004</v>
      </c>
      <c r="M619">
        <v>9583247.7346000001</v>
      </c>
    </row>
    <row r="620" spans="1:13" hidden="1" x14ac:dyDescent="0.25">
      <c r="A620">
        <v>618</v>
      </c>
      <c r="B620" t="s">
        <v>397</v>
      </c>
      <c r="C620" t="s">
        <v>398</v>
      </c>
      <c r="D620" t="s">
        <v>399</v>
      </c>
      <c r="E620" t="s">
        <v>913</v>
      </c>
      <c r="F620" t="s">
        <v>913</v>
      </c>
      <c r="G620" t="s">
        <v>228</v>
      </c>
      <c r="H620">
        <v>-1</v>
      </c>
      <c r="I620" t="s">
        <v>400</v>
      </c>
      <c r="J620">
        <v>30207010053</v>
      </c>
      <c r="K620" t="s">
        <v>498</v>
      </c>
      <c r="L620">
        <v>639376.62</v>
      </c>
      <c r="M620">
        <v>9592625.2699999996</v>
      </c>
    </row>
    <row r="621" spans="1:13" hidden="1" x14ac:dyDescent="0.25">
      <c r="A621">
        <v>619</v>
      </c>
      <c r="B621" t="s">
        <v>397</v>
      </c>
      <c r="C621" t="s">
        <v>398</v>
      </c>
      <c r="D621" t="s">
        <v>399</v>
      </c>
      <c r="E621" t="s">
        <v>914</v>
      </c>
      <c r="F621" t="s">
        <v>914</v>
      </c>
      <c r="G621" t="s">
        <v>228</v>
      </c>
      <c r="H621">
        <v>-1</v>
      </c>
      <c r="I621" t="s">
        <v>400</v>
      </c>
      <c r="J621">
        <v>30207011053</v>
      </c>
      <c r="K621" t="s">
        <v>498</v>
      </c>
      <c r="L621">
        <v>662893.9</v>
      </c>
      <c r="M621">
        <v>9584840.4600000009</v>
      </c>
    </row>
    <row r="622" spans="1:13" hidden="1" x14ac:dyDescent="0.25">
      <c r="A622">
        <v>620</v>
      </c>
      <c r="B622" t="s">
        <v>397</v>
      </c>
      <c r="C622" t="s">
        <v>398</v>
      </c>
      <c r="D622" t="s">
        <v>399</v>
      </c>
      <c r="E622" t="s">
        <v>915</v>
      </c>
      <c r="F622" t="s">
        <v>915</v>
      </c>
      <c r="G622" t="s">
        <v>228</v>
      </c>
      <c r="H622">
        <v>-1</v>
      </c>
      <c r="I622" t="s">
        <v>400</v>
      </c>
      <c r="J622">
        <v>30111005054</v>
      </c>
      <c r="K622" t="s">
        <v>498</v>
      </c>
      <c r="L622">
        <v>644975.92000000004</v>
      </c>
      <c r="M622">
        <v>9572005.0800000001</v>
      </c>
    </row>
    <row r="623" spans="1:13" hidden="1" x14ac:dyDescent="0.25">
      <c r="A623">
        <v>621</v>
      </c>
      <c r="B623" t="s">
        <v>397</v>
      </c>
      <c r="C623" t="s">
        <v>398</v>
      </c>
      <c r="D623" t="s">
        <v>399</v>
      </c>
      <c r="E623" t="s">
        <v>916</v>
      </c>
      <c r="F623" t="s">
        <v>916</v>
      </c>
      <c r="G623" t="s">
        <v>228</v>
      </c>
      <c r="H623">
        <v>-1</v>
      </c>
      <c r="I623" t="s">
        <v>400</v>
      </c>
      <c r="J623">
        <v>30314010051</v>
      </c>
      <c r="K623" t="s">
        <v>498</v>
      </c>
      <c r="L623">
        <v>840554.8419</v>
      </c>
      <c r="M623">
        <v>9684139.3542999998</v>
      </c>
    </row>
    <row r="624" spans="1:13" hidden="1" x14ac:dyDescent="0.25">
      <c r="A624">
        <v>622</v>
      </c>
      <c r="B624" t="s">
        <v>397</v>
      </c>
      <c r="C624" t="s">
        <v>398</v>
      </c>
      <c r="D624" t="s">
        <v>399</v>
      </c>
      <c r="E624" t="s">
        <v>917</v>
      </c>
      <c r="F624" t="s">
        <v>917</v>
      </c>
      <c r="G624" t="s">
        <v>228</v>
      </c>
      <c r="H624">
        <v>-1</v>
      </c>
      <c r="I624" t="s">
        <v>400</v>
      </c>
      <c r="J624">
        <v>30314001062</v>
      </c>
      <c r="K624" t="s">
        <v>498</v>
      </c>
      <c r="L624">
        <v>848724.89950000006</v>
      </c>
      <c r="M624">
        <v>9765126.0229000002</v>
      </c>
    </row>
    <row r="625" spans="1:13" hidden="1" x14ac:dyDescent="0.25">
      <c r="A625">
        <v>623</v>
      </c>
      <c r="B625" t="s">
        <v>397</v>
      </c>
      <c r="C625" t="s">
        <v>398</v>
      </c>
      <c r="D625" t="s">
        <v>399</v>
      </c>
      <c r="E625" t="s">
        <v>918</v>
      </c>
      <c r="F625" t="s">
        <v>918</v>
      </c>
      <c r="G625" t="s">
        <v>228</v>
      </c>
      <c r="H625">
        <v>-1</v>
      </c>
      <c r="I625" t="s">
        <v>400</v>
      </c>
      <c r="J625">
        <v>30106005054</v>
      </c>
      <c r="K625" t="s">
        <v>498</v>
      </c>
      <c r="L625">
        <v>723771.69</v>
      </c>
      <c r="M625">
        <v>9738618.7100000009</v>
      </c>
    </row>
    <row r="626" spans="1:13" hidden="1" x14ac:dyDescent="0.25">
      <c r="A626">
        <v>624</v>
      </c>
      <c r="B626" t="s">
        <v>397</v>
      </c>
      <c r="C626" t="s">
        <v>398</v>
      </c>
      <c r="D626" t="s">
        <v>399</v>
      </c>
      <c r="E626" t="s">
        <v>919</v>
      </c>
      <c r="F626" t="s">
        <v>919</v>
      </c>
      <c r="G626" t="s">
        <v>228</v>
      </c>
      <c r="H626">
        <v>-1</v>
      </c>
      <c r="I626" t="s">
        <v>400</v>
      </c>
      <c r="J626">
        <v>30314001051</v>
      </c>
      <c r="K626" t="s">
        <v>498</v>
      </c>
      <c r="L626">
        <v>806048.22</v>
      </c>
      <c r="M626">
        <v>9754388.2599999998</v>
      </c>
    </row>
    <row r="627" spans="1:13" hidden="1" x14ac:dyDescent="0.25">
      <c r="A627">
        <v>625</v>
      </c>
      <c r="B627" t="s">
        <v>397</v>
      </c>
      <c r="C627" t="s">
        <v>398</v>
      </c>
      <c r="D627" t="s">
        <v>399</v>
      </c>
      <c r="E627" t="s">
        <v>920</v>
      </c>
      <c r="F627" t="s">
        <v>920</v>
      </c>
      <c r="G627" t="s">
        <v>921</v>
      </c>
      <c r="H627">
        <v>-1</v>
      </c>
      <c r="I627" t="s">
        <v>400</v>
      </c>
      <c r="J627">
        <v>30103001054</v>
      </c>
      <c r="K627" t="s">
        <v>498</v>
      </c>
      <c r="L627">
        <v>736718.45</v>
      </c>
      <c r="M627">
        <v>9689996.4800000004</v>
      </c>
    </row>
    <row r="628" spans="1:13" hidden="1" x14ac:dyDescent="0.25">
      <c r="A628">
        <v>626</v>
      </c>
      <c r="B628" t="s">
        <v>397</v>
      </c>
      <c r="C628" t="s">
        <v>398</v>
      </c>
      <c r="D628" t="s">
        <v>399</v>
      </c>
      <c r="E628" t="s">
        <v>922</v>
      </c>
      <c r="F628" t="s">
        <v>922</v>
      </c>
      <c r="G628" t="s">
        <v>228</v>
      </c>
      <c r="H628">
        <v>-1</v>
      </c>
      <c r="I628" t="s">
        <v>400</v>
      </c>
      <c r="J628">
        <v>30106005051</v>
      </c>
      <c r="K628" t="s">
        <v>498</v>
      </c>
      <c r="L628">
        <v>730839.15</v>
      </c>
      <c r="M628">
        <v>9745286.0099999998</v>
      </c>
    </row>
    <row r="629" spans="1:13" hidden="1" x14ac:dyDescent="0.25">
      <c r="A629">
        <v>627</v>
      </c>
      <c r="B629" t="s">
        <v>397</v>
      </c>
      <c r="C629" t="s">
        <v>398</v>
      </c>
      <c r="D629" t="s">
        <v>399</v>
      </c>
      <c r="E629" t="s">
        <v>923</v>
      </c>
      <c r="F629" t="s">
        <v>923</v>
      </c>
      <c r="G629" t="s">
        <v>228</v>
      </c>
      <c r="H629">
        <v>-1</v>
      </c>
      <c r="I629" t="s">
        <v>400</v>
      </c>
      <c r="J629">
        <v>30314005056</v>
      </c>
      <c r="K629" t="s">
        <v>498</v>
      </c>
      <c r="L629">
        <v>807122.83</v>
      </c>
      <c r="M629">
        <v>9701592.4900000002</v>
      </c>
    </row>
    <row r="630" spans="1:13" hidden="1" x14ac:dyDescent="0.25">
      <c r="A630">
        <v>628</v>
      </c>
      <c r="B630" t="s">
        <v>397</v>
      </c>
      <c r="C630" t="s">
        <v>398</v>
      </c>
      <c r="D630" t="s">
        <v>399</v>
      </c>
      <c r="E630" t="s">
        <v>924</v>
      </c>
      <c r="F630" t="s">
        <v>924</v>
      </c>
      <c r="G630" t="s">
        <v>228</v>
      </c>
      <c r="H630">
        <v>-1</v>
      </c>
      <c r="I630" t="s">
        <v>400</v>
      </c>
      <c r="J630">
        <v>30207003051</v>
      </c>
      <c r="K630" t="s">
        <v>498</v>
      </c>
      <c r="L630">
        <v>646996.01599999995</v>
      </c>
      <c r="M630">
        <v>9600763.8248999994</v>
      </c>
    </row>
    <row r="631" spans="1:13" hidden="1" x14ac:dyDescent="0.25">
      <c r="A631">
        <v>629</v>
      </c>
      <c r="B631" t="s">
        <v>397</v>
      </c>
      <c r="C631" t="s">
        <v>398</v>
      </c>
      <c r="D631" t="s">
        <v>399</v>
      </c>
      <c r="E631" t="s">
        <v>925</v>
      </c>
      <c r="F631" t="s">
        <v>925</v>
      </c>
      <c r="G631" t="s">
        <v>228</v>
      </c>
      <c r="H631">
        <v>-1</v>
      </c>
      <c r="I631" t="s">
        <v>400</v>
      </c>
      <c r="J631">
        <v>30314005051</v>
      </c>
      <c r="K631" t="s">
        <v>498</v>
      </c>
      <c r="L631">
        <v>788207.34</v>
      </c>
      <c r="M631">
        <v>9697615.5999999996</v>
      </c>
    </row>
    <row r="632" spans="1:13" hidden="1" x14ac:dyDescent="0.25">
      <c r="A632">
        <v>630</v>
      </c>
      <c r="B632" t="s">
        <v>397</v>
      </c>
      <c r="C632" t="s">
        <v>398</v>
      </c>
      <c r="D632" t="s">
        <v>399</v>
      </c>
      <c r="E632" t="s">
        <v>926</v>
      </c>
      <c r="F632" t="s">
        <v>926</v>
      </c>
      <c r="G632" t="s">
        <v>228</v>
      </c>
      <c r="H632">
        <v>-1</v>
      </c>
      <c r="I632" t="s">
        <v>400</v>
      </c>
      <c r="J632">
        <v>30314001058</v>
      </c>
      <c r="K632" t="s">
        <v>498</v>
      </c>
      <c r="L632">
        <v>827844.39</v>
      </c>
      <c r="M632">
        <v>9768181.4100000001</v>
      </c>
    </row>
    <row r="633" spans="1:13" hidden="1" x14ac:dyDescent="0.25">
      <c r="A633">
        <v>631</v>
      </c>
      <c r="B633" t="s">
        <v>397</v>
      </c>
      <c r="C633" t="s">
        <v>398</v>
      </c>
      <c r="D633" t="s">
        <v>399</v>
      </c>
      <c r="E633" t="s">
        <v>927</v>
      </c>
      <c r="F633" t="s">
        <v>927</v>
      </c>
      <c r="G633" t="s">
        <v>228</v>
      </c>
      <c r="H633">
        <v>-1</v>
      </c>
      <c r="I633" t="s">
        <v>400</v>
      </c>
      <c r="J633">
        <v>30314001057</v>
      </c>
      <c r="K633" t="s">
        <v>498</v>
      </c>
      <c r="L633">
        <v>822265.2</v>
      </c>
      <c r="M633">
        <v>9743997.4100000001</v>
      </c>
    </row>
    <row r="634" spans="1:13" hidden="1" x14ac:dyDescent="0.25">
      <c r="A634">
        <v>632</v>
      </c>
      <c r="B634" t="s">
        <v>397</v>
      </c>
      <c r="C634" t="s">
        <v>398</v>
      </c>
      <c r="D634" t="s">
        <v>399</v>
      </c>
      <c r="E634" t="s">
        <v>928</v>
      </c>
      <c r="F634" t="s">
        <v>928</v>
      </c>
      <c r="G634" t="s">
        <v>228</v>
      </c>
      <c r="H634">
        <v>-1</v>
      </c>
      <c r="I634" t="s">
        <v>400</v>
      </c>
      <c r="J634">
        <v>30101001055</v>
      </c>
      <c r="K634" t="s">
        <v>498</v>
      </c>
      <c r="L634">
        <v>722144.07</v>
      </c>
      <c r="M634">
        <v>9688893.0500000007</v>
      </c>
    </row>
    <row r="635" spans="1:13" hidden="1" x14ac:dyDescent="0.25">
      <c r="A635">
        <v>633</v>
      </c>
      <c r="B635" t="s">
        <v>397</v>
      </c>
      <c r="C635" t="s">
        <v>398</v>
      </c>
      <c r="D635" t="s">
        <v>399</v>
      </c>
      <c r="E635" t="s">
        <v>796</v>
      </c>
      <c r="F635" t="s">
        <v>796</v>
      </c>
      <c r="G635" t="s">
        <v>228</v>
      </c>
      <c r="H635">
        <v>-1</v>
      </c>
      <c r="I635" t="s">
        <v>400</v>
      </c>
      <c r="J635">
        <v>30314001056</v>
      </c>
      <c r="K635" t="s">
        <v>498</v>
      </c>
      <c r="L635">
        <v>815437.22</v>
      </c>
      <c r="M635">
        <v>9755205.4900000002</v>
      </c>
    </row>
    <row r="636" spans="1:13" hidden="1" x14ac:dyDescent="0.25">
      <c r="A636">
        <v>634</v>
      </c>
      <c r="B636" t="s">
        <v>397</v>
      </c>
      <c r="C636" t="s">
        <v>398</v>
      </c>
      <c r="D636" t="s">
        <v>399</v>
      </c>
      <c r="E636" t="s">
        <v>929</v>
      </c>
      <c r="F636" t="s">
        <v>929</v>
      </c>
      <c r="G636" t="s">
        <v>228</v>
      </c>
      <c r="H636">
        <v>-1</v>
      </c>
      <c r="I636" t="s">
        <v>400</v>
      </c>
      <c r="J636">
        <v>30106002051</v>
      </c>
      <c r="K636" t="s">
        <v>498</v>
      </c>
      <c r="L636">
        <v>748190.6</v>
      </c>
      <c r="M636">
        <v>9747467.0899999999</v>
      </c>
    </row>
    <row r="637" spans="1:13" hidden="1" x14ac:dyDescent="0.25">
      <c r="A637">
        <v>635</v>
      </c>
      <c r="B637" t="s">
        <v>397</v>
      </c>
      <c r="C637" t="s">
        <v>398</v>
      </c>
      <c r="D637" t="s">
        <v>399</v>
      </c>
      <c r="E637" t="s">
        <v>930</v>
      </c>
      <c r="F637" t="s">
        <v>930</v>
      </c>
      <c r="G637" t="s">
        <v>228</v>
      </c>
      <c r="H637">
        <v>-1</v>
      </c>
      <c r="I637" t="s">
        <v>400</v>
      </c>
      <c r="J637">
        <v>30106006052</v>
      </c>
      <c r="K637" t="s">
        <v>498</v>
      </c>
      <c r="L637">
        <v>752621.03</v>
      </c>
      <c r="M637">
        <v>9769717.8300000001</v>
      </c>
    </row>
    <row r="638" spans="1:13" hidden="1" x14ac:dyDescent="0.25">
      <c r="A638">
        <v>636</v>
      </c>
      <c r="B638" t="s">
        <v>397</v>
      </c>
      <c r="C638" t="s">
        <v>398</v>
      </c>
      <c r="D638" t="s">
        <v>399</v>
      </c>
      <c r="E638" t="s">
        <v>931</v>
      </c>
      <c r="F638" t="s">
        <v>931</v>
      </c>
      <c r="G638" t="s">
        <v>228</v>
      </c>
      <c r="H638">
        <v>-1</v>
      </c>
      <c r="I638" t="s">
        <v>400</v>
      </c>
      <c r="J638">
        <v>30314006052</v>
      </c>
      <c r="K638" t="s">
        <v>498</v>
      </c>
      <c r="L638">
        <v>815582.62</v>
      </c>
      <c r="M638">
        <v>9719402.4800000004</v>
      </c>
    </row>
    <row r="639" spans="1:13" hidden="1" x14ac:dyDescent="0.25">
      <c r="A639">
        <v>637</v>
      </c>
      <c r="B639" t="s">
        <v>397</v>
      </c>
      <c r="C639" t="s">
        <v>398</v>
      </c>
      <c r="D639" t="s">
        <v>399</v>
      </c>
      <c r="E639" t="s">
        <v>932</v>
      </c>
      <c r="F639" t="s">
        <v>932</v>
      </c>
      <c r="G639" t="s">
        <v>228</v>
      </c>
      <c r="H639">
        <v>-1</v>
      </c>
      <c r="I639" t="s">
        <v>400</v>
      </c>
      <c r="J639">
        <v>30101003057</v>
      </c>
      <c r="K639" t="s">
        <v>498</v>
      </c>
      <c r="L639">
        <v>742842.09</v>
      </c>
      <c r="M639">
        <v>9672084.2300000004</v>
      </c>
    </row>
    <row r="640" spans="1:13" hidden="1" x14ac:dyDescent="0.25">
      <c r="A640">
        <v>638</v>
      </c>
      <c r="B640" t="s">
        <v>397</v>
      </c>
      <c r="C640" t="s">
        <v>398</v>
      </c>
      <c r="D640" t="s">
        <v>399</v>
      </c>
      <c r="E640" t="s">
        <v>933</v>
      </c>
      <c r="F640" t="s">
        <v>933</v>
      </c>
      <c r="G640" t="s">
        <v>934</v>
      </c>
      <c r="H640">
        <v>-1</v>
      </c>
      <c r="I640" t="s">
        <v>400</v>
      </c>
      <c r="J640">
        <v>30103003055</v>
      </c>
      <c r="K640" t="s">
        <v>498</v>
      </c>
      <c r="L640">
        <v>731036.21</v>
      </c>
      <c r="M640">
        <v>9717173.7699999996</v>
      </c>
    </row>
    <row r="641" spans="1:13" hidden="1" x14ac:dyDescent="0.25">
      <c r="A641">
        <v>639</v>
      </c>
      <c r="B641" t="s">
        <v>397</v>
      </c>
      <c r="C641" t="s">
        <v>398</v>
      </c>
      <c r="D641" t="s">
        <v>399</v>
      </c>
      <c r="E641" t="s">
        <v>935</v>
      </c>
      <c r="F641" t="s">
        <v>935</v>
      </c>
      <c r="G641" t="s">
        <v>228</v>
      </c>
      <c r="H641">
        <v>-1</v>
      </c>
      <c r="I641" t="s">
        <v>400</v>
      </c>
      <c r="J641">
        <v>30314002053</v>
      </c>
      <c r="K641" t="s">
        <v>498</v>
      </c>
      <c r="L641">
        <v>773632.93530000001</v>
      </c>
      <c r="M641">
        <v>9619601.8874999993</v>
      </c>
    </row>
    <row r="642" spans="1:13" hidden="1" x14ac:dyDescent="0.25">
      <c r="A642">
        <v>640</v>
      </c>
      <c r="B642" t="s">
        <v>397</v>
      </c>
      <c r="C642" t="s">
        <v>398</v>
      </c>
      <c r="D642" t="s">
        <v>399</v>
      </c>
      <c r="E642" t="s">
        <v>936</v>
      </c>
      <c r="F642" t="s">
        <v>936</v>
      </c>
      <c r="G642" t="s">
        <v>228</v>
      </c>
      <c r="H642">
        <v>-1</v>
      </c>
      <c r="I642" t="s">
        <v>400</v>
      </c>
      <c r="J642">
        <v>30101011054</v>
      </c>
      <c r="K642" t="s">
        <v>498</v>
      </c>
      <c r="L642">
        <v>748929.35</v>
      </c>
      <c r="M642">
        <v>9669853.3300000001</v>
      </c>
    </row>
    <row r="643" spans="1:13" hidden="1" x14ac:dyDescent="0.25">
      <c r="A643">
        <v>641</v>
      </c>
      <c r="B643" t="s">
        <v>397</v>
      </c>
      <c r="C643" t="s">
        <v>398</v>
      </c>
      <c r="D643" t="s">
        <v>399</v>
      </c>
      <c r="E643" t="s">
        <v>937</v>
      </c>
      <c r="F643" t="s">
        <v>937</v>
      </c>
      <c r="G643" t="s">
        <v>228</v>
      </c>
      <c r="H643">
        <v>-1</v>
      </c>
      <c r="I643" t="s">
        <v>400</v>
      </c>
      <c r="J643">
        <v>30314005053</v>
      </c>
      <c r="K643" t="s">
        <v>498</v>
      </c>
      <c r="L643">
        <v>804368.4</v>
      </c>
      <c r="M643">
        <v>9695029.9199999999</v>
      </c>
    </row>
    <row r="644" spans="1:13" hidden="1" x14ac:dyDescent="0.25">
      <c r="A644">
        <v>642</v>
      </c>
      <c r="B644" t="s">
        <v>397</v>
      </c>
      <c r="C644" t="s">
        <v>398</v>
      </c>
      <c r="D644" t="s">
        <v>399</v>
      </c>
      <c r="E644" t="s">
        <v>938</v>
      </c>
      <c r="F644" t="s">
        <v>938</v>
      </c>
      <c r="G644" t="s">
        <v>228</v>
      </c>
      <c r="H644">
        <v>-1</v>
      </c>
      <c r="I644" t="s">
        <v>400</v>
      </c>
      <c r="J644">
        <v>30103003052</v>
      </c>
      <c r="K644" t="s">
        <v>498</v>
      </c>
      <c r="L644">
        <v>728219.08</v>
      </c>
      <c r="M644">
        <v>9714439.6099999994</v>
      </c>
    </row>
    <row r="645" spans="1:13" hidden="1" x14ac:dyDescent="0.25">
      <c r="A645">
        <v>643</v>
      </c>
      <c r="B645" t="s">
        <v>397</v>
      </c>
      <c r="C645" t="s">
        <v>398</v>
      </c>
      <c r="D645" t="s">
        <v>399</v>
      </c>
      <c r="E645" t="s">
        <v>939</v>
      </c>
      <c r="F645" t="s">
        <v>939</v>
      </c>
      <c r="G645" t="s">
        <v>228</v>
      </c>
      <c r="H645">
        <v>-1</v>
      </c>
      <c r="I645" t="s">
        <v>400</v>
      </c>
      <c r="J645">
        <v>30106002054</v>
      </c>
      <c r="K645" t="s">
        <v>498</v>
      </c>
      <c r="L645">
        <v>724365.1</v>
      </c>
      <c r="M645">
        <v>9746919.7699999996</v>
      </c>
    </row>
    <row r="646" spans="1:13" hidden="1" x14ac:dyDescent="0.25">
      <c r="A646">
        <v>644</v>
      </c>
      <c r="B646" t="s">
        <v>397</v>
      </c>
      <c r="C646" t="s">
        <v>398</v>
      </c>
      <c r="D646" t="s">
        <v>399</v>
      </c>
      <c r="E646" t="s">
        <v>940</v>
      </c>
      <c r="F646" t="s">
        <v>940</v>
      </c>
      <c r="G646" t="s">
        <v>228</v>
      </c>
      <c r="H646">
        <v>-1</v>
      </c>
      <c r="I646" t="s">
        <v>400</v>
      </c>
      <c r="J646">
        <v>30103002054</v>
      </c>
      <c r="K646" t="s">
        <v>498</v>
      </c>
      <c r="L646">
        <v>729987.63</v>
      </c>
      <c r="M646">
        <v>9702029.3100000005</v>
      </c>
    </row>
    <row r="647" spans="1:13" hidden="1" x14ac:dyDescent="0.25">
      <c r="A647">
        <v>645</v>
      </c>
      <c r="B647" t="s">
        <v>397</v>
      </c>
      <c r="C647" t="s">
        <v>398</v>
      </c>
      <c r="D647" t="s">
        <v>399</v>
      </c>
      <c r="E647" t="s">
        <v>941</v>
      </c>
      <c r="F647" t="s">
        <v>941</v>
      </c>
      <c r="G647" t="s">
        <v>228</v>
      </c>
      <c r="H647">
        <v>-1</v>
      </c>
      <c r="I647" t="s">
        <v>400</v>
      </c>
      <c r="J647">
        <v>30314002054</v>
      </c>
      <c r="K647" t="s">
        <v>498</v>
      </c>
      <c r="L647">
        <v>753299.84730000002</v>
      </c>
      <c r="M647">
        <v>9642917.0446000006</v>
      </c>
    </row>
    <row r="648" spans="1:13" hidden="1" x14ac:dyDescent="0.25">
      <c r="A648">
        <v>646</v>
      </c>
      <c r="B648" t="s">
        <v>397</v>
      </c>
      <c r="C648" t="s">
        <v>398</v>
      </c>
      <c r="D648" t="s">
        <v>399</v>
      </c>
      <c r="E648" t="s">
        <v>942</v>
      </c>
      <c r="F648" t="s">
        <v>942</v>
      </c>
      <c r="G648" t="s">
        <v>943</v>
      </c>
      <c r="H648">
        <v>-1</v>
      </c>
      <c r="I648" t="s">
        <v>400</v>
      </c>
      <c r="J648">
        <v>30314002051</v>
      </c>
      <c r="K648" t="s">
        <v>498</v>
      </c>
      <c r="L648">
        <v>745447.52</v>
      </c>
      <c r="M648">
        <v>9628327.7043999992</v>
      </c>
    </row>
    <row r="649" spans="1:13" hidden="1" x14ac:dyDescent="0.25">
      <c r="A649">
        <v>647</v>
      </c>
      <c r="B649" t="s">
        <v>397</v>
      </c>
      <c r="C649" t="s">
        <v>398</v>
      </c>
      <c r="D649" t="s">
        <v>399</v>
      </c>
      <c r="E649" t="s">
        <v>944</v>
      </c>
      <c r="F649" t="s">
        <v>944</v>
      </c>
      <c r="G649" t="s">
        <v>228</v>
      </c>
      <c r="H649">
        <v>-1</v>
      </c>
      <c r="I649" t="s">
        <v>400</v>
      </c>
      <c r="J649">
        <v>30101001061</v>
      </c>
      <c r="K649" t="s">
        <v>498</v>
      </c>
      <c r="L649">
        <v>729804.88</v>
      </c>
      <c r="M649">
        <v>9665174.3100000005</v>
      </c>
    </row>
    <row r="650" spans="1:13" hidden="1" x14ac:dyDescent="0.25">
      <c r="A650">
        <v>648</v>
      </c>
      <c r="B650" t="s">
        <v>397</v>
      </c>
      <c r="C650" t="s">
        <v>398</v>
      </c>
      <c r="D650" t="s">
        <v>399</v>
      </c>
      <c r="E650" t="s">
        <v>945</v>
      </c>
      <c r="F650" t="s">
        <v>945</v>
      </c>
      <c r="G650" t="s">
        <v>228</v>
      </c>
      <c r="H650">
        <v>-1</v>
      </c>
      <c r="I650" t="s">
        <v>400</v>
      </c>
      <c r="J650">
        <v>30314002052</v>
      </c>
      <c r="K650" t="s">
        <v>498</v>
      </c>
      <c r="L650">
        <v>752590.7</v>
      </c>
      <c r="M650">
        <v>9641015.7400000002</v>
      </c>
    </row>
    <row r="651" spans="1:13" hidden="1" x14ac:dyDescent="0.25">
      <c r="A651">
        <v>649</v>
      </c>
      <c r="B651" t="s">
        <v>397</v>
      </c>
      <c r="C651" t="s">
        <v>398</v>
      </c>
      <c r="D651" t="s">
        <v>399</v>
      </c>
      <c r="E651" t="s">
        <v>946</v>
      </c>
      <c r="F651" t="s">
        <v>946</v>
      </c>
      <c r="G651" t="s">
        <v>228</v>
      </c>
      <c r="H651">
        <v>-1</v>
      </c>
      <c r="I651" t="s">
        <v>400</v>
      </c>
      <c r="J651">
        <v>30314002058</v>
      </c>
      <c r="K651" t="s">
        <v>498</v>
      </c>
      <c r="L651">
        <v>764070.65179999999</v>
      </c>
      <c r="M651">
        <v>9621069.4436000008</v>
      </c>
    </row>
    <row r="652" spans="1:13" hidden="1" x14ac:dyDescent="0.25">
      <c r="A652">
        <v>650</v>
      </c>
      <c r="B652" t="s">
        <v>397</v>
      </c>
      <c r="C652" t="s">
        <v>398</v>
      </c>
      <c r="D652" t="s">
        <v>399</v>
      </c>
      <c r="E652" t="s">
        <v>947</v>
      </c>
      <c r="F652" t="s">
        <v>947</v>
      </c>
      <c r="G652" t="s">
        <v>228</v>
      </c>
      <c r="H652">
        <v>-1</v>
      </c>
      <c r="I652" t="s">
        <v>400</v>
      </c>
      <c r="J652">
        <v>30319004051</v>
      </c>
      <c r="K652" t="s">
        <v>498</v>
      </c>
      <c r="L652">
        <v>733649.43</v>
      </c>
      <c r="M652">
        <v>9590467.3399999999</v>
      </c>
    </row>
    <row r="653" spans="1:13" hidden="1" x14ac:dyDescent="0.25">
      <c r="A653">
        <v>651</v>
      </c>
      <c r="B653" t="s">
        <v>397</v>
      </c>
      <c r="C653" t="s">
        <v>398</v>
      </c>
      <c r="D653" t="s">
        <v>399</v>
      </c>
      <c r="E653" t="s">
        <v>948</v>
      </c>
      <c r="F653" t="s">
        <v>948</v>
      </c>
      <c r="G653" t="s">
        <v>228</v>
      </c>
      <c r="H653">
        <v>-1</v>
      </c>
      <c r="I653" t="s">
        <v>400</v>
      </c>
      <c r="J653">
        <v>30314002057</v>
      </c>
      <c r="K653" t="s">
        <v>498</v>
      </c>
      <c r="L653">
        <v>741711.2</v>
      </c>
      <c r="M653">
        <v>9630885.1976999994</v>
      </c>
    </row>
    <row r="654" spans="1:13" hidden="1" x14ac:dyDescent="0.25">
      <c r="A654">
        <v>652</v>
      </c>
      <c r="B654" t="s">
        <v>397</v>
      </c>
      <c r="C654" t="s">
        <v>398</v>
      </c>
      <c r="D654" t="s">
        <v>399</v>
      </c>
      <c r="E654" t="s">
        <v>949</v>
      </c>
      <c r="F654" t="s">
        <v>949</v>
      </c>
      <c r="G654" t="s">
        <v>228</v>
      </c>
      <c r="H654">
        <v>-1</v>
      </c>
      <c r="I654" t="s">
        <v>400</v>
      </c>
      <c r="J654">
        <v>30314002002</v>
      </c>
      <c r="K654" t="s">
        <v>498</v>
      </c>
      <c r="L654">
        <v>770590.91</v>
      </c>
      <c r="M654">
        <v>9620384.9600000009</v>
      </c>
    </row>
    <row r="655" spans="1:13" hidden="1" x14ac:dyDescent="0.25">
      <c r="A655">
        <v>653</v>
      </c>
      <c r="B655" t="s">
        <v>397</v>
      </c>
      <c r="C655" t="s">
        <v>398</v>
      </c>
      <c r="D655" t="s">
        <v>399</v>
      </c>
      <c r="E655" t="s">
        <v>950</v>
      </c>
      <c r="F655" t="s">
        <v>950</v>
      </c>
      <c r="G655" t="s">
        <v>228</v>
      </c>
      <c r="H655">
        <v>-1</v>
      </c>
      <c r="I655" t="s">
        <v>400</v>
      </c>
      <c r="J655">
        <v>30207013051</v>
      </c>
      <c r="K655" t="s">
        <v>498</v>
      </c>
      <c r="L655">
        <v>666420.6385</v>
      </c>
      <c r="M655">
        <v>9631288.2705000006</v>
      </c>
    </row>
    <row r="656" spans="1:13" hidden="1" x14ac:dyDescent="0.25">
      <c r="A656">
        <v>654</v>
      </c>
      <c r="B656" t="s">
        <v>397</v>
      </c>
      <c r="C656" t="s">
        <v>398</v>
      </c>
      <c r="D656" t="s">
        <v>399</v>
      </c>
      <c r="E656" t="s">
        <v>951</v>
      </c>
      <c r="F656" t="s">
        <v>951</v>
      </c>
      <c r="G656" t="s">
        <v>228</v>
      </c>
      <c r="H656">
        <v>-1</v>
      </c>
      <c r="I656" t="s">
        <v>400</v>
      </c>
      <c r="J656">
        <v>30319002054</v>
      </c>
      <c r="K656" t="s">
        <v>498</v>
      </c>
      <c r="L656">
        <v>711204.31599999999</v>
      </c>
      <c r="M656">
        <v>9452590.4993999992</v>
      </c>
    </row>
    <row r="657" spans="1:13" hidden="1" x14ac:dyDescent="0.25">
      <c r="A657">
        <v>655</v>
      </c>
      <c r="B657" t="s">
        <v>397</v>
      </c>
      <c r="C657" t="s">
        <v>398</v>
      </c>
      <c r="D657" t="s">
        <v>399</v>
      </c>
      <c r="E657" t="s">
        <v>952</v>
      </c>
      <c r="F657" t="s">
        <v>952</v>
      </c>
      <c r="G657" t="s">
        <v>228</v>
      </c>
      <c r="H657">
        <v>-1</v>
      </c>
      <c r="I657" t="s">
        <v>400</v>
      </c>
      <c r="J657">
        <v>30101004051</v>
      </c>
      <c r="K657" t="s">
        <v>498</v>
      </c>
      <c r="L657">
        <v>712401.94</v>
      </c>
      <c r="M657">
        <v>9624829.5342999995</v>
      </c>
    </row>
    <row r="658" spans="1:13" hidden="1" x14ac:dyDescent="0.25">
      <c r="A658">
        <v>656</v>
      </c>
      <c r="B658" t="s">
        <v>397</v>
      </c>
      <c r="C658" t="s">
        <v>398</v>
      </c>
      <c r="D658" t="s">
        <v>399</v>
      </c>
      <c r="E658" t="s">
        <v>953</v>
      </c>
      <c r="F658" t="s">
        <v>953</v>
      </c>
      <c r="G658" t="s">
        <v>228</v>
      </c>
      <c r="H658">
        <v>-1</v>
      </c>
      <c r="I658" t="s">
        <v>400</v>
      </c>
      <c r="J658">
        <v>30111009058</v>
      </c>
      <c r="K658" t="s">
        <v>498</v>
      </c>
      <c r="L658">
        <v>637308.89780000004</v>
      </c>
      <c r="M658">
        <v>9556294.9863000009</v>
      </c>
    </row>
    <row r="659" spans="1:13" hidden="1" x14ac:dyDescent="0.25">
      <c r="A659">
        <v>657</v>
      </c>
      <c r="B659" t="s">
        <v>397</v>
      </c>
      <c r="C659" t="s">
        <v>398</v>
      </c>
      <c r="D659" t="s">
        <v>399</v>
      </c>
      <c r="E659" t="s">
        <v>954</v>
      </c>
      <c r="F659" t="s">
        <v>954</v>
      </c>
      <c r="G659" t="s">
        <v>228</v>
      </c>
      <c r="H659">
        <v>-1</v>
      </c>
      <c r="I659" t="s">
        <v>400</v>
      </c>
      <c r="J659">
        <v>30102005051</v>
      </c>
      <c r="K659" t="s">
        <v>498</v>
      </c>
      <c r="L659">
        <v>702519.43240000005</v>
      </c>
      <c r="M659">
        <v>9805085.4377999995</v>
      </c>
    </row>
    <row r="660" spans="1:13" hidden="1" x14ac:dyDescent="0.25">
      <c r="A660">
        <v>658</v>
      </c>
      <c r="B660" t="s">
        <v>397</v>
      </c>
      <c r="C660" t="s">
        <v>398</v>
      </c>
      <c r="D660" t="s">
        <v>399</v>
      </c>
      <c r="E660" t="s">
        <v>499</v>
      </c>
      <c r="F660" t="s">
        <v>499</v>
      </c>
      <c r="G660" t="s">
        <v>228</v>
      </c>
      <c r="H660">
        <v>-1</v>
      </c>
      <c r="I660" t="s">
        <v>400</v>
      </c>
      <c r="J660">
        <v>30212006051</v>
      </c>
      <c r="K660" t="s">
        <v>498</v>
      </c>
      <c r="L660">
        <v>670405.47</v>
      </c>
      <c r="M660">
        <v>9826171.7300000004</v>
      </c>
    </row>
    <row r="661" spans="1:13" hidden="1" x14ac:dyDescent="0.25">
      <c r="A661">
        <v>659</v>
      </c>
      <c r="B661" t="s">
        <v>397</v>
      </c>
      <c r="C661" t="s">
        <v>398</v>
      </c>
      <c r="D661" t="s">
        <v>399</v>
      </c>
      <c r="E661" t="s">
        <v>955</v>
      </c>
      <c r="F661" t="s">
        <v>955</v>
      </c>
      <c r="G661" t="s">
        <v>956</v>
      </c>
      <c r="H661">
        <v>-1</v>
      </c>
      <c r="I661" t="s">
        <v>400</v>
      </c>
      <c r="J661">
        <v>30209006052</v>
      </c>
      <c r="K661" t="s">
        <v>498</v>
      </c>
      <c r="L661">
        <v>626733.76009999996</v>
      </c>
      <c r="M661">
        <v>9792849.1103000008</v>
      </c>
    </row>
    <row r="662" spans="1:13" hidden="1" x14ac:dyDescent="0.25">
      <c r="A662">
        <v>660</v>
      </c>
      <c r="B662" t="s">
        <v>397</v>
      </c>
      <c r="C662" t="s">
        <v>398</v>
      </c>
      <c r="D662" t="s">
        <v>399</v>
      </c>
      <c r="E662" t="s">
        <v>957</v>
      </c>
      <c r="F662" t="s">
        <v>957</v>
      </c>
      <c r="G662" t="s">
        <v>228</v>
      </c>
      <c r="H662">
        <v>-1</v>
      </c>
      <c r="I662" t="s">
        <v>400</v>
      </c>
      <c r="J662">
        <v>30315001056</v>
      </c>
      <c r="K662" t="s">
        <v>498</v>
      </c>
      <c r="L662">
        <v>857241.33620000002</v>
      </c>
      <c r="M662">
        <v>9884631.9217000008</v>
      </c>
    </row>
    <row r="663" spans="1:13" hidden="1" x14ac:dyDescent="0.25">
      <c r="A663">
        <v>661</v>
      </c>
      <c r="B663" t="s">
        <v>397</v>
      </c>
      <c r="C663" t="s">
        <v>398</v>
      </c>
      <c r="D663" t="s">
        <v>399</v>
      </c>
      <c r="E663" t="s">
        <v>958</v>
      </c>
      <c r="F663" t="s">
        <v>958</v>
      </c>
      <c r="G663" t="s">
        <v>228</v>
      </c>
      <c r="H663">
        <v>-1</v>
      </c>
      <c r="I663" t="s">
        <v>400</v>
      </c>
      <c r="J663">
        <v>30105003053</v>
      </c>
      <c r="K663" t="s">
        <v>498</v>
      </c>
      <c r="L663">
        <v>712636.73</v>
      </c>
      <c r="M663">
        <v>9876881.1799999997</v>
      </c>
    </row>
    <row r="664" spans="1:13" hidden="1" x14ac:dyDescent="0.25">
      <c r="A664">
        <v>662</v>
      </c>
      <c r="B664" t="s">
        <v>397</v>
      </c>
      <c r="C664" t="s">
        <v>398</v>
      </c>
      <c r="D664" t="s">
        <v>399</v>
      </c>
      <c r="E664" t="s">
        <v>959</v>
      </c>
      <c r="F664" t="s">
        <v>959</v>
      </c>
      <c r="G664" t="s">
        <v>228</v>
      </c>
      <c r="H664">
        <v>-1</v>
      </c>
      <c r="I664" t="s">
        <v>400</v>
      </c>
      <c r="J664">
        <v>30316001064</v>
      </c>
      <c r="K664" t="s">
        <v>498</v>
      </c>
      <c r="L664">
        <v>838961.55729999999</v>
      </c>
      <c r="M664">
        <v>9847964.7203000002</v>
      </c>
    </row>
    <row r="665" spans="1:13" hidden="1" x14ac:dyDescent="0.25">
      <c r="A665">
        <v>663</v>
      </c>
      <c r="B665" t="s">
        <v>397</v>
      </c>
      <c r="C665" t="s">
        <v>398</v>
      </c>
      <c r="D665" t="s">
        <v>399</v>
      </c>
      <c r="E665" t="s">
        <v>960</v>
      </c>
      <c r="F665" t="s">
        <v>960</v>
      </c>
      <c r="G665" t="s">
        <v>228</v>
      </c>
      <c r="H665">
        <v>-1</v>
      </c>
      <c r="I665" t="s">
        <v>400</v>
      </c>
      <c r="J665">
        <v>30316001057</v>
      </c>
      <c r="K665" t="s">
        <v>498</v>
      </c>
      <c r="L665">
        <v>844655.71349999995</v>
      </c>
      <c r="M665">
        <v>9814586.4229000006</v>
      </c>
    </row>
    <row r="666" spans="1:13" hidden="1" x14ac:dyDescent="0.25">
      <c r="A666">
        <v>664</v>
      </c>
      <c r="B666" t="s">
        <v>397</v>
      </c>
      <c r="C666" t="s">
        <v>398</v>
      </c>
      <c r="D666" t="s">
        <v>399</v>
      </c>
      <c r="E666" t="s">
        <v>961</v>
      </c>
      <c r="F666" t="s">
        <v>961</v>
      </c>
      <c r="G666" t="s">
        <v>228</v>
      </c>
      <c r="H666">
        <v>-1</v>
      </c>
      <c r="I666" t="s">
        <v>400</v>
      </c>
      <c r="J666">
        <v>30101001060</v>
      </c>
      <c r="K666" t="s">
        <v>498</v>
      </c>
      <c r="L666">
        <v>729377.09</v>
      </c>
      <c r="M666">
        <v>9679414.0500000007</v>
      </c>
    </row>
    <row r="667" spans="1:13" hidden="1" x14ac:dyDescent="0.25">
      <c r="A667">
        <v>665</v>
      </c>
      <c r="B667" t="s">
        <v>397</v>
      </c>
      <c r="C667" t="s">
        <v>398</v>
      </c>
      <c r="D667" t="s">
        <v>399</v>
      </c>
      <c r="E667" t="s">
        <v>962</v>
      </c>
      <c r="F667" t="s">
        <v>962</v>
      </c>
      <c r="G667" t="s">
        <v>228</v>
      </c>
      <c r="H667">
        <v>-1</v>
      </c>
      <c r="I667" t="s">
        <v>400</v>
      </c>
      <c r="J667">
        <v>30106007052</v>
      </c>
      <c r="K667" t="s">
        <v>498</v>
      </c>
      <c r="L667">
        <v>768406.26</v>
      </c>
      <c r="M667">
        <v>9829329.8499999996</v>
      </c>
    </row>
    <row r="668" spans="1:13" hidden="1" x14ac:dyDescent="0.25">
      <c r="A668">
        <v>666</v>
      </c>
      <c r="B668" t="s">
        <v>397</v>
      </c>
      <c r="C668" t="s">
        <v>398</v>
      </c>
      <c r="D668" t="s">
        <v>399</v>
      </c>
      <c r="E668" t="s">
        <v>963</v>
      </c>
      <c r="F668" t="s">
        <v>963</v>
      </c>
      <c r="G668" t="s">
        <v>228</v>
      </c>
      <c r="H668">
        <v>-1</v>
      </c>
      <c r="I668" t="s">
        <v>400</v>
      </c>
      <c r="J668">
        <v>30106009053</v>
      </c>
      <c r="K668" t="s">
        <v>498</v>
      </c>
      <c r="L668">
        <v>777161.78</v>
      </c>
      <c r="M668">
        <v>9832374.6400000006</v>
      </c>
    </row>
    <row r="669" spans="1:13" hidden="1" x14ac:dyDescent="0.25">
      <c r="A669">
        <v>667</v>
      </c>
      <c r="B669" t="s">
        <v>397</v>
      </c>
      <c r="C669" t="s">
        <v>398</v>
      </c>
      <c r="D669" t="s">
        <v>399</v>
      </c>
      <c r="E669" t="s">
        <v>932</v>
      </c>
      <c r="F669" t="s">
        <v>932</v>
      </c>
      <c r="G669" t="s">
        <v>228</v>
      </c>
      <c r="H669">
        <v>-1</v>
      </c>
      <c r="I669" t="s">
        <v>400</v>
      </c>
      <c r="J669">
        <v>30106001060</v>
      </c>
      <c r="K669" t="s">
        <v>498</v>
      </c>
      <c r="L669">
        <v>746925.13</v>
      </c>
      <c r="M669">
        <v>9818939.3399999999</v>
      </c>
    </row>
    <row r="670" spans="1:13" hidden="1" x14ac:dyDescent="0.25">
      <c r="A670">
        <v>668</v>
      </c>
      <c r="B670" t="s">
        <v>397</v>
      </c>
      <c r="C670" t="s">
        <v>398</v>
      </c>
      <c r="D670" t="s">
        <v>399</v>
      </c>
      <c r="E670" t="s">
        <v>964</v>
      </c>
      <c r="F670" t="s">
        <v>964</v>
      </c>
      <c r="G670" t="s">
        <v>228</v>
      </c>
      <c r="H670">
        <v>-1</v>
      </c>
      <c r="I670" t="s">
        <v>400</v>
      </c>
      <c r="J670">
        <v>30105007052</v>
      </c>
      <c r="K670" t="s">
        <v>498</v>
      </c>
      <c r="L670">
        <v>737066.55</v>
      </c>
      <c r="M670">
        <v>9916030.9900000002</v>
      </c>
    </row>
    <row r="671" spans="1:13" hidden="1" x14ac:dyDescent="0.25">
      <c r="A671">
        <v>669</v>
      </c>
      <c r="B671" t="s">
        <v>397</v>
      </c>
      <c r="C671" t="s">
        <v>398</v>
      </c>
      <c r="D671" t="s">
        <v>399</v>
      </c>
      <c r="E671" t="s">
        <v>965</v>
      </c>
      <c r="F671" t="s">
        <v>965</v>
      </c>
      <c r="G671" t="s">
        <v>228</v>
      </c>
      <c r="H671">
        <v>-1</v>
      </c>
      <c r="I671" t="s">
        <v>400</v>
      </c>
      <c r="J671">
        <v>30106007058</v>
      </c>
      <c r="K671" t="s">
        <v>498</v>
      </c>
      <c r="L671">
        <v>771336.02</v>
      </c>
      <c r="M671">
        <v>9835083.9000000004</v>
      </c>
    </row>
    <row r="672" spans="1:13" hidden="1" x14ac:dyDescent="0.25">
      <c r="A672">
        <v>670</v>
      </c>
      <c r="B672" t="s">
        <v>397</v>
      </c>
      <c r="C672" t="s">
        <v>398</v>
      </c>
      <c r="D672" t="s">
        <v>399</v>
      </c>
      <c r="E672" t="s">
        <v>966</v>
      </c>
      <c r="F672" t="s">
        <v>966</v>
      </c>
      <c r="G672" t="s">
        <v>228</v>
      </c>
      <c r="H672">
        <v>-1</v>
      </c>
      <c r="I672" t="s">
        <v>400</v>
      </c>
      <c r="J672">
        <v>30213011052</v>
      </c>
      <c r="K672" t="s">
        <v>498</v>
      </c>
      <c r="L672">
        <v>609813.18000000005</v>
      </c>
      <c r="M672">
        <v>9883094.4600000009</v>
      </c>
    </row>
    <row r="673" spans="1:13" hidden="1" x14ac:dyDescent="0.25">
      <c r="A673">
        <v>671</v>
      </c>
      <c r="B673" t="s">
        <v>397</v>
      </c>
      <c r="C673" t="s">
        <v>398</v>
      </c>
      <c r="D673" t="s">
        <v>399</v>
      </c>
      <c r="E673" t="s">
        <v>967</v>
      </c>
      <c r="F673" t="s">
        <v>967</v>
      </c>
      <c r="G673" t="s">
        <v>228</v>
      </c>
      <c r="H673">
        <v>-1</v>
      </c>
      <c r="I673" t="s">
        <v>400</v>
      </c>
      <c r="J673">
        <v>30209014051</v>
      </c>
      <c r="K673" t="s">
        <v>498</v>
      </c>
      <c r="L673">
        <v>589705.37349999999</v>
      </c>
      <c r="M673">
        <v>9807360.7261999995</v>
      </c>
    </row>
    <row r="674" spans="1:13" hidden="1" x14ac:dyDescent="0.25">
      <c r="A674">
        <v>672</v>
      </c>
      <c r="B674" t="s">
        <v>397</v>
      </c>
      <c r="C674" t="s">
        <v>398</v>
      </c>
      <c r="D674" t="s">
        <v>399</v>
      </c>
      <c r="E674" t="s">
        <v>968</v>
      </c>
      <c r="F674" t="s">
        <v>968</v>
      </c>
      <c r="G674" t="s">
        <v>228</v>
      </c>
      <c r="H674">
        <v>-1</v>
      </c>
      <c r="I674" t="s">
        <v>400</v>
      </c>
      <c r="J674">
        <v>30105001056</v>
      </c>
      <c r="K674" t="s">
        <v>498</v>
      </c>
      <c r="L674">
        <v>769942.02</v>
      </c>
      <c r="M674">
        <v>9913703.1699999999</v>
      </c>
    </row>
    <row r="675" spans="1:13" hidden="1" x14ac:dyDescent="0.25">
      <c r="A675">
        <v>673</v>
      </c>
      <c r="B675" t="s">
        <v>397</v>
      </c>
      <c r="C675" t="s">
        <v>398</v>
      </c>
      <c r="D675" t="s">
        <v>399</v>
      </c>
      <c r="E675" t="s">
        <v>969</v>
      </c>
      <c r="F675" t="s">
        <v>969</v>
      </c>
      <c r="G675" t="s">
        <v>228</v>
      </c>
      <c r="H675">
        <v>-1</v>
      </c>
      <c r="I675" t="s">
        <v>400</v>
      </c>
      <c r="J675">
        <v>30315001054</v>
      </c>
      <c r="K675" t="s">
        <v>498</v>
      </c>
      <c r="L675">
        <v>848698.6997</v>
      </c>
      <c r="M675">
        <v>9886994.6037000008</v>
      </c>
    </row>
    <row r="676" spans="1:13" hidden="1" x14ac:dyDescent="0.25">
      <c r="A676">
        <v>674</v>
      </c>
      <c r="B676" t="s">
        <v>397</v>
      </c>
      <c r="C676" t="s">
        <v>398</v>
      </c>
      <c r="D676" t="s">
        <v>399</v>
      </c>
      <c r="E676" t="s">
        <v>970</v>
      </c>
      <c r="F676" t="s">
        <v>970</v>
      </c>
      <c r="G676" t="s">
        <v>228</v>
      </c>
      <c r="H676">
        <v>-1</v>
      </c>
      <c r="I676" t="s">
        <v>400</v>
      </c>
      <c r="J676">
        <v>30101009052</v>
      </c>
      <c r="K676" t="s">
        <v>498</v>
      </c>
      <c r="L676">
        <v>727000</v>
      </c>
      <c r="M676">
        <v>9647000</v>
      </c>
    </row>
    <row r="677" spans="1:13" hidden="1" x14ac:dyDescent="0.25">
      <c r="A677">
        <v>675</v>
      </c>
      <c r="B677" t="s">
        <v>397</v>
      </c>
      <c r="C677" t="s">
        <v>398</v>
      </c>
      <c r="D677" t="s">
        <v>399</v>
      </c>
      <c r="E677" t="s">
        <v>971</v>
      </c>
      <c r="F677" t="s">
        <v>971</v>
      </c>
      <c r="G677" t="s">
        <v>228</v>
      </c>
      <c r="H677">
        <v>-1</v>
      </c>
      <c r="I677" t="s">
        <v>400</v>
      </c>
      <c r="J677">
        <v>30101003053</v>
      </c>
      <c r="K677" t="s">
        <v>498</v>
      </c>
      <c r="L677">
        <v>735955.87</v>
      </c>
      <c r="M677">
        <v>9680490.5399999991</v>
      </c>
    </row>
    <row r="678" spans="1:13" hidden="1" x14ac:dyDescent="0.25">
      <c r="A678">
        <v>676</v>
      </c>
      <c r="B678" t="s">
        <v>397</v>
      </c>
      <c r="C678" t="s">
        <v>398</v>
      </c>
      <c r="D678" t="s">
        <v>399</v>
      </c>
      <c r="E678" t="s">
        <v>972</v>
      </c>
      <c r="F678" t="s">
        <v>972</v>
      </c>
      <c r="G678" t="s">
        <v>228</v>
      </c>
      <c r="H678">
        <v>-1</v>
      </c>
      <c r="I678" t="s">
        <v>400</v>
      </c>
      <c r="J678">
        <v>30207001003</v>
      </c>
      <c r="K678" t="s">
        <v>498</v>
      </c>
      <c r="L678">
        <v>611013.58959999995</v>
      </c>
      <c r="M678">
        <v>9637990.4178999998</v>
      </c>
    </row>
    <row r="679" spans="1:13" hidden="1" x14ac:dyDescent="0.25">
      <c r="A679">
        <v>677</v>
      </c>
      <c r="B679" t="s">
        <v>397</v>
      </c>
      <c r="C679" t="s">
        <v>398</v>
      </c>
      <c r="D679" t="s">
        <v>399</v>
      </c>
      <c r="E679" t="s">
        <v>973</v>
      </c>
      <c r="F679" t="s">
        <v>973</v>
      </c>
      <c r="G679" t="s">
        <v>228</v>
      </c>
      <c r="H679">
        <v>-1</v>
      </c>
      <c r="I679" t="s">
        <v>400</v>
      </c>
      <c r="J679">
        <v>30207001005</v>
      </c>
      <c r="K679" t="s">
        <v>498</v>
      </c>
      <c r="L679">
        <v>622080.43999999994</v>
      </c>
      <c r="M679">
        <v>9636714.9299999997</v>
      </c>
    </row>
    <row r="680" spans="1:13" hidden="1" x14ac:dyDescent="0.25">
      <c r="A680">
        <v>678</v>
      </c>
      <c r="B680" t="s">
        <v>397</v>
      </c>
      <c r="C680" t="s">
        <v>398</v>
      </c>
      <c r="D680" t="s">
        <v>399</v>
      </c>
      <c r="E680" t="s">
        <v>974</v>
      </c>
      <c r="F680" t="s">
        <v>974</v>
      </c>
      <c r="G680" t="s">
        <v>975</v>
      </c>
      <c r="H680">
        <v>-1</v>
      </c>
      <c r="I680" t="s">
        <v>400</v>
      </c>
      <c r="J680">
        <v>30102002051</v>
      </c>
      <c r="K680" t="s">
        <v>498</v>
      </c>
      <c r="L680">
        <v>696083.40029999998</v>
      </c>
      <c r="M680">
        <v>9783819.9770999998</v>
      </c>
    </row>
    <row r="681" spans="1:13" hidden="1" x14ac:dyDescent="0.25">
      <c r="A681">
        <v>679</v>
      </c>
      <c r="B681" t="s">
        <v>397</v>
      </c>
      <c r="C681" t="s">
        <v>398</v>
      </c>
      <c r="D681" t="s">
        <v>399</v>
      </c>
      <c r="E681" t="s">
        <v>976</v>
      </c>
      <c r="F681" t="s">
        <v>976</v>
      </c>
      <c r="G681" t="s">
        <v>977</v>
      </c>
      <c r="H681">
        <v>-1</v>
      </c>
      <c r="I681" t="s">
        <v>400</v>
      </c>
      <c r="J681">
        <v>30209020056</v>
      </c>
      <c r="K681" t="s">
        <v>498</v>
      </c>
      <c r="L681">
        <v>650743.22309999994</v>
      </c>
      <c r="M681">
        <v>9751700.8487</v>
      </c>
    </row>
    <row r="682" spans="1:13" hidden="1" x14ac:dyDescent="0.25">
      <c r="A682">
        <v>680</v>
      </c>
      <c r="B682" t="s">
        <v>397</v>
      </c>
      <c r="C682" t="s">
        <v>398</v>
      </c>
      <c r="D682" t="s">
        <v>399</v>
      </c>
      <c r="E682" t="s">
        <v>978</v>
      </c>
      <c r="F682" t="s">
        <v>978</v>
      </c>
      <c r="G682" t="s">
        <v>228</v>
      </c>
      <c r="H682">
        <v>-1</v>
      </c>
      <c r="I682" t="s">
        <v>400</v>
      </c>
      <c r="J682">
        <v>30101001057</v>
      </c>
      <c r="K682" t="s">
        <v>498</v>
      </c>
      <c r="L682">
        <v>678159.32</v>
      </c>
      <c r="M682">
        <v>9694185.4000000004</v>
      </c>
    </row>
    <row r="683" spans="1:13" hidden="1" x14ac:dyDescent="0.25">
      <c r="A683">
        <v>681</v>
      </c>
      <c r="B683" t="s">
        <v>397</v>
      </c>
      <c r="C683" t="s">
        <v>398</v>
      </c>
      <c r="D683" t="s">
        <v>399</v>
      </c>
      <c r="E683" t="s">
        <v>979</v>
      </c>
      <c r="F683" t="s">
        <v>979</v>
      </c>
      <c r="G683" t="s">
        <v>228</v>
      </c>
      <c r="H683">
        <v>-1</v>
      </c>
      <c r="I683" t="s">
        <v>400</v>
      </c>
      <c r="J683">
        <v>30209011054</v>
      </c>
      <c r="K683" t="s">
        <v>498</v>
      </c>
      <c r="L683">
        <v>641034.68999999994</v>
      </c>
      <c r="M683">
        <v>9744585.0899999999</v>
      </c>
    </row>
    <row r="684" spans="1:13" hidden="1" x14ac:dyDescent="0.25">
      <c r="A684">
        <v>682</v>
      </c>
      <c r="B684" t="s">
        <v>397</v>
      </c>
      <c r="C684" t="s">
        <v>398</v>
      </c>
      <c r="D684" t="s">
        <v>399</v>
      </c>
      <c r="E684" t="s">
        <v>980</v>
      </c>
      <c r="F684" t="s">
        <v>980</v>
      </c>
      <c r="G684" t="s">
        <v>228</v>
      </c>
      <c r="H684">
        <v>-1</v>
      </c>
      <c r="I684" t="s">
        <v>400</v>
      </c>
      <c r="J684">
        <v>30213001053</v>
      </c>
      <c r="K684" t="s">
        <v>498</v>
      </c>
      <c r="L684">
        <v>551545.45090000005</v>
      </c>
      <c r="M684">
        <v>9903883.8864999991</v>
      </c>
    </row>
    <row r="685" spans="1:13" hidden="1" x14ac:dyDescent="0.25">
      <c r="A685">
        <v>683</v>
      </c>
      <c r="B685" t="s">
        <v>397</v>
      </c>
      <c r="C685" t="s">
        <v>398</v>
      </c>
      <c r="D685" t="s">
        <v>399</v>
      </c>
      <c r="E685" t="s">
        <v>981</v>
      </c>
      <c r="F685" t="s">
        <v>981</v>
      </c>
      <c r="G685" t="s">
        <v>228</v>
      </c>
      <c r="H685">
        <v>-1</v>
      </c>
      <c r="I685" t="s">
        <v>400</v>
      </c>
      <c r="J685">
        <v>30106001054</v>
      </c>
      <c r="K685" t="s">
        <v>498</v>
      </c>
      <c r="L685">
        <v>761926.74</v>
      </c>
      <c r="M685">
        <v>9799006.0600000005</v>
      </c>
    </row>
    <row r="686" spans="1:13" hidden="1" x14ac:dyDescent="0.25">
      <c r="A686">
        <v>684</v>
      </c>
      <c r="B686" t="s">
        <v>397</v>
      </c>
      <c r="C686" t="s">
        <v>398</v>
      </c>
      <c r="D686" t="s">
        <v>399</v>
      </c>
      <c r="E686" t="s">
        <v>651</v>
      </c>
      <c r="F686" t="s">
        <v>651</v>
      </c>
      <c r="G686" t="s">
        <v>228</v>
      </c>
      <c r="H686">
        <v>-1</v>
      </c>
      <c r="I686" t="s">
        <v>400</v>
      </c>
      <c r="J686">
        <v>30207009054</v>
      </c>
      <c r="K686" t="s">
        <v>498</v>
      </c>
      <c r="L686">
        <v>637904.89</v>
      </c>
      <c r="M686">
        <v>9636112.1400000006</v>
      </c>
    </row>
    <row r="687" spans="1:13" hidden="1" x14ac:dyDescent="0.25">
      <c r="A687">
        <v>685</v>
      </c>
      <c r="B687" t="s">
        <v>397</v>
      </c>
      <c r="C687" t="s">
        <v>398</v>
      </c>
      <c r="D687" t="s">
        <v>399</v>
      </c>
      <c r="E687" t="s">
        <v>982</v>
      </c>
      <c r="F687" t="s">
        <v>982</v>
      </c>
      <c r="G687" t="s">
        <v>228</v>
      </c>
      <c r="H687">
        <v>-1</v>
      </c>
      <c r="I687" t="s">
        <v>400</v>
      </c>
      <c r="J687">
        <v>30314008052</v>
      </c>
      <c r="K687" t="s">
        <v>498</v>
      </c>
      <c r="L687">
        <v>784966.83810000005</v>
      </c>
      <c r="M687">
        <v>9645428.1306999996</v>
      </c>
    </row>
    <row r="688" spans="1:13" hidden="1" x14ac:dyDescent="0.25">
      <c r="A688">
        <v>686</v>
      </c>
      <c r="B688" t="s">
        <v>397</v>
      </c>
      <c r="C688" t="s">
        <v>398</v>
      </c>
      <c r="D688" t="s">
        <v>399</v>
      </c>
      <c r="E688" t="s">
        <v>983</v>
      </c>
      <c r="F688" t="s">
        <v>983</v>
      </c>
      <c r="G688" t="s">
        <v>984</v>
      </c>
      <c r="H688">
        <v>-1</v>
      </c>
      <c r="I688" t="s">
        <v>400</v>
      </c>
      <c r="J688">
        <v>30209020053</v>
      </c>
      <c r="K688" t="s">
        <v>498</v>
      </c>
      <c r="L688">
        <v>652647.14</v>
      </c>
      <c r="M688">
        <v>9750569.2200000007</v>
      </c>
    </row>
    <row r="689" spans="1:13" hidden="1" x14ac:dyDescent="0.25">
      <c r="A689">
        <v>687</v>
      </c>
      <c r="B689" t="s">
        <v>397</v>
      </c>
      <c r="C689" t="s">
        <v>398</v>
      </c>
      <c r="D689" t="s">
        <v>399</v>
      </c>
      <c r="E689" t="s">
        <v>985</v>
      </c>
      <c r="F689" t="s">
        <v>985</v>
      </c>
      <c r="G689" t="s">
        <v>986</v>
      </c>
      <c r="H689">
        <v>-1</v>
      </c>
      <c r="I689" t="s">
        <v>400</v>
      </c>
      <c r="J689">
        <v>30111001062</v>
      </c>
      <c r="K689" t="s">
        <v>498</v>
      </c>
      <c r="L689">
        <v>702345.86</v>
      </c>
      <c r="M689">
        <v>9517378.7100000009</v>
      </c>
    </row>
    <row r="690" spans="1:13" hidden="1" x14ac:dyDescent="0.25">
      <c r="A690">
        <v>688</v>
      </c>
      <c r="B690" t="s">
        <v>397</v>
      </c>
      <c r="C690" t="s">
        <v>398</v>
      </c>
      <c r="D690" t="s">
        <v>399</v>
      </c>
      <c r="E690" t="s">
        <v>987</v>
      </c>
      <c r="F690" t="s">
        <v>987</v>
      </c>
      <c r="G690" t="s">
        <v>228</v>
      </c>
      <c r="H690">
        <v>-1</v>
      </c>
      <c r="I690" t="s">
        <v>400</v>
      </c>
      <c r="J690">
        <v>30105006053</v>
      </c>
      <c r="K690" t="s">
        <v>498</v>
      </c>
      <c r="L690">
        <v>750065.07</v>
      </c>
      <c r="M690">
        <v>9907310.7300000004</v>
      </c>
    </row>
    <row r="691" spans="1:13" hidden="1" x14ac:dyDescent="0.25">
      <c r="A691">
        <v>689</v>
      </c>
      <c r="B691" t="s">
        <v>397</v>
      </c>
      <c r="C691" t="s">
        <v>398</v>
      </c>
      <c r="D691" t="s">
        <v>399</v>
      </c>
      <c r="E691" t="s">
        <v>988</v>
      </c>
      <c r="F691" t="s">
        <v>988</v>
      </c>
      <c r="G691" t="s">
        <v>228</v>
      </c>
      <c r="H691">
        <v>-1</v>
      </c>
      <c r="I691" t="s">
        <v>400</v>
      </c>
      <c r="J691">
        <v>30105001058</v>
      </c>
      <c r="K691" t="s">
        <v>498</v>
      </c>
      <c r="L691">
        <v>759021.42</v>
      </c>
      <c r="M691">
        <v>9902318.2200000007</v>
      </c>
    </row>
    <row r="692" spans="1:13" hidden="1" x14ac:dyDescent="0.25">
      <c r="A692">
        <v>690</v>
      </c>
      <c r="B692" t="s">
        <v>397</v>
      </c>
      <c r="C692" t="s">
        <v>398</v>
      </c>
      <c r="D692" t="s">
        <v>399</v>
      </c>
      <c r="E692" t="s">
        <v>989</v>
      </c>
      <c r="F692" t="s">
        <v>989</v>
      </c>
      <c r="G692" t="s">
        <v>228</v>
      </c>
      <c r="H692">
        <v>-1</v>
      </c>
      <c r="I692" t="s">
        <v>400</v>
      </c>
      <c r="J692">
        <v>30213013051</v>
      </c>
      <c r="K692" t="s">
        <v>498</v>
      </c>
      <c r="L692">
        <v>579280.18999999994</v>
      </c>
      <c r="M692">
        <v>9872125.4299999997</v>
      </c>
    </row>
    <row r="693" spans="1:13" hidden="1" x14ac:dyDescent="0.25">
      <c r="A693">
        <v>691</v>
      </c>
      <c r="B693" t="s">
        <v>397</v>
      </c>
      <c r="C693" t="s">
        <v>398</v>
      </c>
      <c r="D693" t="s">
        <v>399</v>
      </c>
      <c r="E693" t="s">
        <v>990</v>
      </c>
      <c r="F693" t="s">
        <v>990</v>
      </c>
      <c r="G693" t="s">
        <v>991</v>
      </c>
      <c r="H693">
        <v>-1</v>
      </c>
      <c r="I693" t="s">
        <v>400</v>
      </c>
      <c r="J693">
        <v>30213016053</v>
      </c>
      <c r="K693" t="s">
        <v>498</v>
      </c>
      <c r="L693">
        <v>580516.11</v>
      </c>
      <c r="M693">
        <v>9836358.25</v>
      </c>
    </row>
    <row r="694" spans="1:13" hidden="1" x14ac:dyDescent="0.25">
      <c r="A694">
        <v>692</v>
      </c>
      <c r="B694" t="s">
        <v>397</v>
      </c>
      <c r="C694" t="s">
        <v>398</v>
      </c>
      <c r="D694" t="s">
        <v>399</v>
      </c>
      <c r="E694" t="s">
        <v>992</v>
      </c>
      <c r="F694" t="s">
        <v>992</v>
      </c>
      <c r="G694" t="s">
        <v>228</v>
      </c>
      <c r="H694">
        <v>-1</v>
      </c>
      <c r="I694" t="s">
        <v>400</v>
      </c>
      <c r="J694">
        <v>30316001062</v>
      </c>
      <c r="K694" t="s">
        <v>498</v>
      </c>
      <c r="L694">
        <v>851045.51569999999</v>
      </c>
      <c r="M694">
        <v>9809981.1908</v>
      </c>
    </row>
    <row r="695" spans="1:13" hidden="1" x14ac:dyDescent="0.25">
      <c r="A695">
        <v>693</v>
      </c>
      <c r="B695" t="s">
        <v>397</v>
      </c>
      <c r="C695" t="s">
        <v>398</v>
      </c>
      <c r="D695" t="s">
        <v>399</v>
      </c>
      <c r="E695" t="s">
        <v>993</v>
      </c>
      <c r="F695" t="s">
        <v>993</v>
      </c>
      <c r="G695" t="s">
        <v>228</v>
      </c>
      <c r="H695">
        <v>-1</v>
      </c>
      <c r="I695" t="s">
        <v>400</v>
      </c>
      <c r="J695">
        <v>30315001055</v>
      </c>
      <c r="K695" t="s">
        <v>498</v>
      </c>
      <c r="L695">
        <v>871105.20929999999</v>
      </c>
      <c r="M695">
        <v>9885437.9329000004</v>
      </c>
    </row>
    <row r="696" spans="1:13" hidden="1" x14ac:dyDescent="0.25">
      <c r="A696">
        <v>694</v>
      </c>
      <c r="B696" t="s">
        <v>397</v>
      </c>
      <c r="C696" t="s">
        <v>398</v>
      </c>
      <c r="D696" t="s">
        <v>399</v>
      </c>
      <c r="E696" t="s">
        <v>994</v>
      </c>
      <c r="F696" t="s">
        <v>994</v>
      </c>
      <c r="G696" t="s">
        <v>228</v>
      </c>
      <c r="H696">
        <v>-1</v>
      </c>
      <c r="I696" t="s">
        <v>400</v>
      </c>
      <c r="J696">
        <v>30118001068</v>
      </c>
      <c r="K696" t="s">
        <v>498</v>
      </c>
      <c r="L696">
        <v>766967.22</v>
      </c>
      <c r="M696">
        <v>9871634.4499999993</v>
      </c>
    </row>
    <row r="697" spans="1:13" hidden="1" x14ac:dyDescent="0.25">
      <c r="A697">
        <v>695</v>
      </c>
      <c r="B697" t="s">
        <v>397</v>
      </c>
      <c r="C697" t="s">
        <v>398</v>
      </c>
      <c r="D697" t="s">
        <v>399</v>
      </c>
      <c r="E697" t="s">
        <v>995</v>
      </c>
      <c r="F697" t="s">
        <v>995</v>
      </c>
      <c r="G697" t="s">
        <v>228</v>
      </c>
      <c r="H697">
        <v>-1</v>
      </c>
      <c r="I697" t="s">
        <v>400</v>
      </c>
      <c r="J697">
        <v>30102001051</v>
      </c>
      <c r="K697" t="s">
        <v>498</v>
      </c>
      <c r="L697">
        <v>715440.25</v>
      </c>
      <c r="M697">
        <v>9866956.1199999992</v>
      </c>
    </row>
    <row r="698" spans="1:13" hidden="1" x14ac:dyDescent="0.25">
      <c r="A698">
        <v>696</v>
      </c>
      <c r="B698" t="s">
        <v>397</v>
      </c>
      <c r="C698" t="s">
        <v>398</v>
      </c>
      <c r="D698" t="s">
        <v>399</v>
      </c>
      <c r="E698" t="s">
        <v>996</v>
      </c>
      <c r="F698" t="s">
        <v>996</v>
      </c>
      <c r="G698" t="s">
        <v>228</v>
      </c>
      <c r="H698">
        <v>-1</v>
      </c>
      <c r="I698" t="s">
        <v>400</v>
      </c>
      <c r="J698">
        <v>30212001054</v>
      </c>
      <c r="K698" t="s">
        <v>498</v>
      </c>
      <c r="L698">
        <v>654975.29339999997</v>
      </c>
      <c r="M698">
        <v>9797561.8434999995</v>
      </c>
    </row>
    <row r="699" spans="1:13" hidden="1" x14ac:dyDescent="0.25">
      <c r="A699">
        <v>697</v>
      </c>
      <c r="B699" t="s">
        <v>397</v>
      </c>
      <c r="C699" t="s">
        <v>398</v>
      </c>
      <c r="D699" t="s">
        <v>399</v>
      </c>
      <c r="E699" t="s">
        <v>997</v>
      </c>
      <c r="F699" t="s">
        <v>997</v>
      </c>
      <c r="G699" t="s">
        <v>228</v>
      </c>
      <c r="H699">
        <v>-1</v>
      </c>
      <c r="I699" t="s">
        <v>400</v>
      </c>
      <c r="J699">
        <v>30212002052</v>
      </c>
      <c r="K699" t="s">
        <v>498</v>
      </c>
      <c r="L699">
        <v>650711.59</v>
      </c>
      <c r="M699">
        <v>9814605.1699999999</v>
      </c>
    </row>
    <row r="700" spans="1:13" hidden="1" x14ac:dyDescent="0.25">
      <c r="A700">
        <v>698</v>
      </c>
      <c r="B700" t="s">
        <v>397</v>
      </c>
      <c r="C700" t="s">
        <v>398</v>
      </c>
      <c r="D700" t="s">
        <v>399</v>
      </c>
      <c r="E700" t="s">
        <v>558</v>
      </c>
      <c r="F700" t="s">
        <v>558</v>
      </c>
      <c r="G700" t="s">
        <v>228</v>
      </c>
      <c r="H700">
        <v>-1</v>
      </c>
      <c r="I700" t="s">
        <v>400</v>
      </c>
      <c r="J700">
        <v>30209008052</v>
      </c>
      <c r="K700" t="s">
        <v>498</v>
      </c>
      <c r="L700">
        <v>632417.86</v>
      </c>
      <c r="M700">
        <v>9883591.9299999997</v>
      </c>
    </row>
    <row r="701" spans="1:13" hidden="1" x14ac:dyDescent="0.25">
      <c r="A701">
        <v>699</v>
      </c>
      <c r="B701" t="s">
        <v>397</v>
      </c>
      <c r="C701" t="s">
        <v>398</v>
      </c>
      <c r="D701" t="s">
        <v>399</v>
      </c>
      <c r="E701" t="s">
        <v>998</v>
      </c>
      <c r="F701" t="s">
        <v>998</v>
      </c>
      <c r="G701" t="s">
        <v>228</v>
      </c>
      <c r="H701">
        <v>-1</v>
      </c>
      <c r="I701" t="s">
        <v>400</v>
      </c>
      <c r="J701">
        <v>30105003052</v>
      </c>
      <c r="K701" t="s">
        <v>498</v>
      </c>
      <c r="L701">
        <v>719468.92</v>
      </c>
      <c r="M701">
        <v>9873464.7300000004</v>
      </c>
    </row>
    <row r="702" spans="1:13" hidden="1" x14ac:dyDescent="0.25">
      <c r="A702">
        <v>700</v>
      </c>
      <c r="B702" t="s">
        <v>397</v>
      </c>
      <c r="C702" t="s">
        <v>398</v>
      </c>
      <c r="D702" t="s">
        <v>399</v>
      </c>
      <c r="E702" t="s">
        <v>999</v>
      </c>
      <c r="F702" t="s">
        <v>999</v>
      </c>
      <c r="G702" t="s">
        <v>228</v>
      </c>
      <c r="H702">
        <v>-1</v>
      </c>
      <c r="I702" t="s">
        <v>400</v>
      </c>
      <c r="J702">
        <v>30314004051</v>
      </c>
      <c r="K702" t="s">
        <v>498</v>
      </c>
      <c r="L702">
        <v>839681.38890000002</v>
      </c>
      <c r="M702">
        <v>9794318.7936000004</v>
      </c>
    </row>
    <row r="703" spans="1:13" hidden="1" x14ac:dyDescent="0.25">
      <c r="A703">
        <v>701</v>
      </c>
      <c r="B703" t="s">
        <v>397</v>
      </c>
      <c r="C703" t="s">
        <v>398</v>
      </c>
      <c r="D703" t="s">
        <v>399</v>
      </c>
      <c r="E703" t="s">
        <v>1000</v>
      </c>
      <c r="F703" t="s">
        <v>1000</v>
      </c>
      <c r="G703" t="s">
        <v>228</v>
      </c>
      <c r="H703">
        <v>-1</v>
      </c>
      <c r="I703" t="s">
        <v>400</v>
      </c>
      <c r="J703">
        <v>30316001065</v>
      </c>
      <c r="K703" t="s">
        <v>498</v>
      </c>
      <c r="L703">
        <v>840223.16520000005</v>
      </c>
      <c r="M703">
        <v>9833003.6391000003</v>
      </c>
    </row>
    <row r="704" spans="1:13" hidden="1" x14ac:dyDescent="0.25">
      <c r="A704">
        <v>702</v>
      </c>
      <c r="B704" t="s">
        <v>397</v>
      </c>
      <c r="C704" t="s">
        <v>398</v>
      </c>
      <c r="D704" t="s">
        <v>399</v>
      </c>
      <c r="E704" t="s">
        <v>1001</v>
      </c>
      <c r="F704" t="s">
        <v>1001</v>
      </c>
      <c r="G704" t="s">
        <v>228</v>
      </c>
      <c r="H704">
        <v>-1</v>
      </c>
      <c r="I704" t="s">
        <v>400</v>
      </c>
      <c r="J704">
        <v>30316001052</v>
      </c>
      <c r="K704" t="s">
        <v>498</v>
      </c>
      <c r="L704">
        <v>861168.31530000002</v>
      </c>
      <c r="M704">
        <v>9823872.0415000003</v>
      </c>
    </row>
    <row r="705" spans="1:13" hidden="1" x14ac:dyDescent="0.25">
      <c r="A705">
        <v>703</v>
      </c>
      <c r="B705" t="s">
        <v>397</v>
      </c>
      <c r="C705" t="s">
        <v>398</v>
      </c>
      <c r="D705" t="s">
        <v>399</v>
      </c>
      <c r="E705" t="s">
        <v>1002</v>
      </c>
      <c r="F705" t="s">
        <v>1002</v>
      </c>
      <c r="G705" t="s">
        <v>228</v>
      </c>
      <c r="H705">
        <v>-1</v>
      </c>
      <c r="I705" t="s">
        <v>400</v>
      </c>
      <c r="J705">
        <v>30212002051</v>
      </c>
      <c r="K705" t="s">
        <v>498</v>
      </c>
      <c r="L705">
        <v>644262.66</v>
      </c>
      <c r="M705">
        <v>9815258.4100000001</v>
      </c>
    </row>
    <row r="706" spans="1:13" hidden="1" x14ac:dyDescent="0.25">
      <c r="A706">
        <v>704</v>
      </c>
      <c r="B706" t="s">
        <v>397</v>
      </c>
      <c r="C706" t="s">
        <v>398</v>
      </c>
      <c r="D706" t="s">
        <v>399</v>
      </c>
      <c r="E706" t="s">
        <v>1003</v>
      </c>
      <c r="F706" t="s">
        <v>1003</v>
      </c>
      <c r="G706" t="s">
        <v>1004</v>
      </c>
      <c r="H706">
        <v>-1</v>
      </c>
      <c r="I706" t="s">
        <v>400</v>
      </c>
      <c r="J706">
        <v>30105001057</v>
      </c>
      <c r="K706" t="s">
        <v>498</v>
      </c>
      <c r="L706">
        <v>759077.6</v>
      </c>
      <c r="M706">
        <v>9899384.8399999999</v>
      </c>
    </row>
    <row r="707" spans="1:13" hidden="1" x14ac:dyDescent="0.25">
      <c r="A707">
        <v>705</v>
      </c>
      <c r="B707" t="s">
        <v>397</v>
      </c>
      <c r="C707" t="s">
        <v>398</v>
      </c>
      <c r="D707" t="s">
        <v>399</v>
      </c>
      <c r="E707" t="s">
        <v>1005</v>
      </c>
      <c r="F707" t="s">
        <v>1005</v>
      </c>
      <c r="G707" t="s">
        <v>1006</v>
      </c>
      <c r="H707">
        <v>-1</v>
      </c>
      <c r="I707" t="s">
        <v>400</v>
      </c>
      <c r="J707">
        <v>30105001052</v>
      </c>
      <c r="K707" t="s">
        <v>498</v>
      </c>
      <c r="L707">
        <v>768996.61</v>
      </c>
      <c r="M707">
        <v>9891011.1899999995</v>
      </c>
    </row>
    <row r="708" spans="1:13" hidden="1" x14ac:dyDescent="0.25">
      <c r="A708">
        <v>706</v>
      </c>
      <c r="B708" t="s">
        <v>397</v>
      </c>
      <c r="C708" t="s">
        <v>398</v>
      </c>
      <c r="D708" t="s">
        <v>399</v>
      </c>
      <c r="E708" t="s">
        <v>1007</v>
      </c>
      <c r="F708" t="s">
        <v>1007</v>
      </c>
      <c r="G708" t="s">
        <v>228</v>
      </c>
      <c r="H708">
        <v>-1</v>
      </c>
      <c r="I708" t="s">
        <v>400</v>
      </c>
      <c r="J708">
        <v>30213006051</v>
      </c>
      <c r="K708" t="s">
        <v>498</v>
      </c>
      <c r="L708">
        <v>552359.79090000002</v>
      </c>
      <c r="M708">
        <v>9841495.2358999997</v>
      </c>
    </row>
    <row r="709" spans="1:13" hidden="1" x14ac:dyDescent="0.25">
      <c r="A709">
        <v>707</v>
      </c>
      <c r="B709" t="s">
        <v>397</v>
      </c>
      <c r="C709" t="s">
        <v>398</v>
      </c>
      <c r="D709" t="s">
        <v>399</v>
      </c>
      <c r="E709" t="s">
        <v>1008</v>
      </c>
      <c r="F709" t="s">
        <v>1008</v>
      </c>
      <c r="G709" t="s">
        <v>228</v>
      </c>
      <c r="H709">
        <v>-1</v>
      </c>
      <c r="I709" t="s">
        <v>400</v>
      </c>
      <c r="J709">
        <v>30314004054</v>
      </c>
      <c r="K709" t="s">
        <v>498</v>
      </c>
      <c r="L709">
        <v>835822.10679999995</v>
      </c>
      <c r="M709">
        <v>9802046.5596999992</v>
      </c>
    </row>
    <row r="710" spans="1:13" hidden="1" x14ac:dyDescent="0.25">
      <c r="A710">
        <v>708</v>
      </c>
      <c r="B710" t="s">
        <v>397</v>
      </c>
      <c r="C710" t="s">
        <v>398</v>
      </c>
      <c r="D710" t="s">
        <v>399</v>
      </c>
      <c r="E710" t="s">
        <v>1009</v>
      </c>
      <c r="F710" t="s">
        <v>1009</v>
      </c>
      <c r="G710" t="s">
        <v>228</v>
      </c>
      <c r="H710">
        <v>-1</v>
      </c>
      <c r="I710" t="s">
        <v>400</v>
      </c>
      <c r="J710">
        <v>30106009056</v>
      </c>
      <c r="K710" t="s">
        <v>498</v>
      </c>
      <c r="L710">
        <v>778037.24</v>
      </c>
      <c r="M710">
        <v>9840525.3900000006</v>
      </c>
    </row>
    <row r="711" spans="1:13" hidden="1" x14ac:dyDescent="0.25">
      <c r="A711">
        <v>709</v>
      </c>
      <c r="B711" t="s">
        <v>397</v>
      </c>
      <c r="C711" t="s">
        <v>398</v>
      </c>
      <c r="D711" t="s">
        <v>399</v>
      </c>
      <c r="E711" t="s">
        <v>1010</v>
      </c>
      <c r="F711" t="s">
        <v>1010</v>
      </c>
      <c r="G711" t="s">
        <v>228</v>
      </c>
      <c r="H711">
        <v>-1</v>
      </c>
      <c r="I711" t="s">
        <v>400</v>
      </c>
      <c r="J711">
        <v>30213001057</v>
      </c>
      <c r="K711" t="s">
        <v>498</v>
      </c>
      <c r="L711">
        <v>584328.32999999996</v>
      </c>
      <c r="M711">
        <v>9886102.6500000004</v>
      </c>
    </row>
    <row r="712" spans="1:13" hidden="1" x14ac:dyDescent="0.25">
      <c r="A712">
        <v>710</v>
      </c>
      <c r="B712" t="s">
        <v>397</v>
      </c>
      <c r="C712" t="s">
        <v>398</v>
      </c>
      <c r="D712" t="s">
        <v>399</v>
      </c>
      <c r="E712" t="s">
        <v>1011</v>
      </c>
      <c r="F712" t="s">
        <v>1011</v>
      </c>
      <c r="G712" t="s">
        <v>228</v>
      </c>
      <c r="H712">
        <v>-1</v>
      </c>
      <c r="I712" t="s">
        <v>400</v>
      </c>
      <c r="J712">
        <v>30118001066</v>
      </c>
      <c r="K712" t="s">
        <v>498</v>
      </c>
      <c r="L712">
        <v>767561.07860000001</v>
      </c>
      <c r="M712">
        <v>9854450.1316</v>
      </c>
    </row>
    <row r="713" spans="1:13" hidden="1" x14ac:dyDescent="0.25">
      <c r="A713">
        <v>711</v>
      </c>
      <c r="B713" t="s">
        <v>397</v>
      </c>
      <c r="C713" t="s">
        <v>398</v>
      </c>
      <c r="D713" t="s">
        <v>399</v>
      </c>
      <c r="E713" t="s">
        <v>647</v>
      </c>
      <c r="F713" t="s">
        <v>647</v>
      </c>
      <c r="G713" t="s">
        <v>1012</v>
      </c>
      <c r="H713">
        <v>-1</v>
      </c>
      <c r="I713" t="s">
        <v>400</v>
      </c>
      <c r="J713">
        <v>30213008052</v>
      </c>
      <c r="K713" t="s">
        <v>498</v>
      </c>
      <c r="L713">
        <v>516915.28499999997</v>
      </c>
      <c r="M713">
        <v>9890131.2005000003</v>
      </c>
    </row>
    <row r="714" spans="1:13" hidden="1" x14ac:dyDescent="0.25">
      <c r="A714">
        <v>712</v>
      </c>
      <c r="B714" t="s">
        <v>397</v>
      </c>
      <c r="C714" t="s">
        <v>398</v>
      </c>
      <c r="D714" t="s">
        <v>399</v>
      </c>
      <c r="E714" t="s">
        <v>1013</v>
      </c>
      <c r="F714" t="s">
        <v>1013</v>
      </c>
      <c r="G714" t="s">
        <v>1014</v>
      </c>
      <c r="H714">
        <v>-1</v>
      </c>
      <c r="I714" t="s">
        <v>400</v>
      </c>
      <c r="J714">
        <v>30102003053</v>
      </c>
      <c r="K714" t="s">
        <v>498</v>
      </c>
      <c r="L714">
        <v>714892.24</v>
      </c>
      <c r="M714">
        <v>9816020.6899999995</v>
      </c>
    </row>
    <row r="715" spans="1:13" hidden="1" x14ac:dyDescent="0.25">
      <c r="A715">
        <v>713</v>
      </c>
      <c r="B715" t="s">
        <v>397</v>
      </c>
      <c r="C715" t="s">
        <v>398</v>
      </c>
      <c r="D715" t="s">
        <v>399</v>
      </c>
      <c r="E715" t="s">
        <v>593</v>
      </c>
      <c r="F715" t="s">
        <v>593</v>
      </c>
      <c r="G715" t="s">
        <v>1015</v>
      </c>
      <c r="H715">
        <v>-1</v>
      </c>
      <c r="I715" t="s">
        <v>400</v>
      </c>
      <c r="J715">
        <v>30102003051</v>
      </c>
      <c r="K715" t="s">
        <v>498</v>
      </c>
      <c r="L715">
        <v>718107.05</v>
      </c>
      <c r="M715">
        <v>9815998.4800000004</v>
      </c>
    </row>
    <row r="716" spans="1:13" hidden="1" x14ac:dyDescent="0.25">
      <c r="A716">
        <v>714</v>
      </c>
      <c r="B716" t="s">
        <v>397</v>
      </c>
      <c r="C716" t="s">
        <v>398</v>
      </c>
      <c r="D716" t="s">
        <v>399</v>
      </c>
      <c r="E716" t="s">
        <v>1016</v>
      </c>
      <c r="F716" t="s">
        <v>1016</v>
      </c>
      <c r="G716" t="s">
        <v>228</v>
      </c>
      <c r="H716">
        <v>-1</v>
      </c>
      <c r="I716" t="s">
        <v>400</v>
      </c>
      <c r="J716">
        <v>30209006054</v>
      </c>
      <c r="K716" t="s">
        <v>498</v>
      </c>
      <c r="L716">
        <v>610566.6</v>
      </c>
      <c r="M716">
        <v>9801810.9000000004</v>
      </c>
    </row>
    <row r="717" spans="1:13" hidden="1" x14ac:dyDescent="0.25">
      <c r="A717">
        <v>715</v>
      </c>
      <c r="B717" t="s">
        <v>397</v>
      </c>
      <c r="C717" t="s">
        <v>398</v>
      </c>
      <c r="D717" t="s">
        <v>399</v>
      </c>
      <c r="E717" t="s">
        <v>1017</v>
      </c>
      <c r="F717" t="s">
        <v>1017</v>
      </c>
      <c r="G717" t="s">
        <v>228</v>
      </c>
      <c r="H717">
        <v>-1</v>
      </c>
      <c r="I717" t="s">
        <v>400</v>
      </c>
      <c r="J717">
        <v>30213003052</v>
      </c>
      <c r="K717" t="s">
        <v>498</v>
      </c>
      <c r="L717">
        <v>597003.35019999999</v>
      </c>
      <c r="M717">
        <v>9911610.4364999998</v>
      </c>
    </row>
    <row r="718" spans="1:13" hidden="1" x14ac:dyDescent="0.25">
      <c r="A718">
        <v>716</v>
      </c>
      <c r="B718" t="s">
        <v>397</v>
      </c>
      <c r="C718" t="s">
        <v>398</v>
      </c>
      <c r="D718" t="s">
        <v>399</v>
      </c>
      <c r="E718" t="s">
        <v>1018</v>
      </c>
      <c r="F718" t="s">
        <v>1018</v>
      </c>
      <c r="G718" t="s">
        <v>1019</v>
      </c>
      <c r="H718">
        <v>-1</v>
      </c>
      <c r="I718" t="s">
        <v>400</v>
      </c>
      <c r="J718">
        <v>30209019051</v>
      </c>
      <c r="K718" t="s">
        <v>498</v>
      </c>
      <c r="L718">
        <v>634438.42489999998</v>
      </c>
      <c r="M718">
        <v>9805135.3804000001</v>
      </c>
    </row>
    <row r="719" spans="1:13" hidden="1" x14ac:dyDescent="0.25">
      <c r="A719">
        <v>717</v>
      </c>
      <c r="B719" t="s">
        <v>397</v>
      </c>
      <c r="C719" t="s">
        <v>398</v>
      </c>
      <c r="D719" t="s">
        <v>399</v>
      </c>
      <c r="E719" t="s">
        <v>1020</v>
      </c>
      <c r="F719" t="s">
        <v>1020</v>
      </c>
      <c r="G719" t="s">
        <v>228</v>
      </c>
      <c r="H719">
        <v>-1</v>
      </c>
      <c r="I719" t="s">
        <v>400</v>
      </c>
      <c r="J719">
        <v>30209019053</v>
      </c>
      <c r="K719" t="s">
        <v>498</v>
      </c>
      <c r="L719">
        <v>626175.36719999998</v>
      </c>
      <c r="M719">
        <v>9810215.5438000001</v>
      </c>
    </row>
    <row r="720" spans="1:13" hidden="1" x14ac:dyDescent="0.25">
      <c r="A720">
        <v>718</v>
      </c>
      <c r="B720" t="s">
        <v>397</v>
      </c>
      <c r="C720" t="s">
        <v>398</v>
      </c>
      <c r="D720" t="s">
        <v>399</v>
      </c>
      <c r="E720" t="s">
        <v>1021</v>
      </c>
      <c r="F720" t="s">
        <v>1021</v>
      </c>
      <c r="G720" t="s">
        <v>228</v>
      </c>
      <c r="H720">
        <v>-1</v>
      </c>
      <c r="I720" t="s">
        <v>400</v>
      </c>
      <c r="J720">
        <v>30102005053</v>
      </c>
      <c r="K720" t="s">
        <v>498</v>
      </c>
      <c r="L720">
        <v>701495.37</v>
      </c>
      <c r="M720">
        <v>9792205.1799999997</v>
      </c>
    </row>
    <row r="721" spans="1:13" hidden="1" x14ac:dyDescent="0.25">
      <c r="A721">
        <v>719</v>
      </c>
      <c r="B721" t="s">
        <v>397</v>
      </c>
      <c r="C721" t="s">
        <v>398</v>
      </c>
      <c r="D721" t="s">
        <v>399</v>
      </c>
      <c r="E721" t="s">
        <v>1022</v>
      </c>
      <c r="F721" t="s">
        <v>1022</v>
      </c>
      <c r="G721" t="s">
        <v>228</v>
      </c>
      <c r="H721">
        <v>-1</v>
      </c>
      <c r="I721" t="s">
        <v>400</v>
      </c>
      <c r="J721">
        <v>30212001052</v>
      </c>
      <c r="K721" t="s">
        <v>498</v>
      </c>
      <c r="L721">
        <v>670847.6</v>
      </c>
      <c r="M721">
        <v>9815136.2799999993</v>
      </c>
    </row>
    <row r="722" spans="1:13" hidden="1" x14ac:dyDescent="0.25">
      <c r="A722">
        <v>720</v>
      </c>
      <c r="B722" t="s">
        <v>397</v>
      </c>
      <c r="C722" t="s">
        <v>398</v>
      </c>
      <c r="D722" t="s">
        <v>399</v>
      </c>
      <c r="E722" t="s">
        <v>1023</v>
      </c>
      <c r="F722" t="s">
        <v>1023</v>
      </c>
      <c r="G722" t="s">
        <v>1024</v>
      </c>
      <c r="H722">
        <v>-1</v>
      </c>
      <c r="I722" t="s">
        <v>400</v>
      </c>
      <c r="J722">
        <v>30213001052</v>
      </c>
      <c r="K722" t="s">
        <v>498</v>
      </c>
      <c r="L722">
        <v>580346.79460000002</v>
      </c>
      <c r="M722">
        <v>9883893.7360999994</v>
      </c>
    </row>
    <row r="723" spans="1:13" hidden="1" x14ac:dyDescent="0.25">
      <c r="A723">
        <v>721</v>
      </c>
      <c r="B723" t="s">
        <v>397</v>
      </c>
      <c r="C723" t="s">
        <v>398</v>
      </c>
      <c r="D723" t="s">
        <v>399</v>
      </c>
      <c r="E723" t="s">
        <v>1025</v>
      </c>
      <c r="F723" t="s">
        <v>1025</v>
      </c>
      <c r="G723" t="s">
        <v>1026</v>
      </c>
      <c r="H723">
        <v>-1</v>
      </c>
      <c r="I723" t="s">
        <v>400</v>
      </c>
      <c r="J723">
        <v>30213001055</v>
      </c>
      <c r="K723" t="s">
        <v>498</v>
      </c>
      <c r="L723">
        <v>564820.07999999996</v>
      </c>
      <c r="M723">
        <v>9889925.5199999996</v>
      </c>
    </row>
    <row r="724" spans="1:13" hidden="1" x14ac:dyDescent="0.25">
      <c r="A724">
        <v>722</v>
      </c>
      <c r="B724" t="s">
        <v>397</v>
      </c>
      <c r="C724" t="s">
        <v>398</v>
      </c>
      <c r="D724" t="s">
        <v>399</v>
      </c>
      <c r="E724" t="s">
        <v>814</v>
      </c>
      <c r="F724" t="s">
        <v>814</v>
      </c>
      <c r="G724" t="s">
        <v>228</v>
      </c>
      <c r="H724">
        <v>-1</v>
      </c>
      <c r="I724" t="s">
        <v>400</v>
      </c>
      <c r="J724">
        <v>30213008051</v>
      </c>
      <c r="K724" t="s">
        <v>498</v>
      </c>
      <c r="L724">
        <v>510545.93920000002</v>
      </c>
      <c r="M724">
        <v>9882055.7846000008</v>
      </c>
    </row>
    <row r="725" spans="1:13" hidden="1" x14ac:dyDescent="0.25">
      <c r="A725">
        <v>723</v>
      </c>
      <c r="B725" t="s">
        <v>397</v>
      </c>
      <c r="C725" t="s">
        <v>398</v>
      </c>
      <c r="D725" t="s">
        <v>399</v>
      </c>
      <c r="E725" t="s">
        <v>1027</v>
      </c>
      <c r="F725" t="s">
        <v>1027</v>
      </c>
      <c r="G725" t="s">
        <v>228</v>
      </c>
      <c r="H725">
        <v>-1</v>
      </c>
      <c r="I725" t="s">
        <v>400</v>
      </c>
      <c r="J725">
        <v>30213006056</v>
      </c>
      <c r="K725" t="s">
        <v>498</v>
      </c>
      <c r="L725">
        <v>537069.21860000002</v>
      </c>
      <c r="M725">
        <v>9863337.5152000003</v>
      </c>
    </row>
    <row r="726" spans="1:13" hidden="1" x14ac:dyDescent="0.25">
      <c r="A726">
        <v>724</v>
      </c>
      <c r="B726" t="s">
        <v>397</v>
      </c>
      <c r="C726" t="s">
        <v>398</v>
      </c>
      <c r="D726" t="s">
        <v>399</v>
      </c>
      <c r="E726" t="s">
        <v>632</v>
      </c>
      <c r="F726" t="s">
        <v>632</v>
      </c>
      <c r="G726" t="s">
        <v>228</v>
      </c>
      <c r="H726">
        <v>-1</v>
      </c>
      <c r="I726" t="s">
        <v>400</v>
      </c>
      <c r="J726">
        <v>30213002052</v>
      </c>
      <c r="K726" t="s">
        <v>498</v>
      </c>
      <c r="L726">
        <v>600639.38379999995</v>
      </c>
      <c r="M726">
        <v>9902064.1867999993</v>
      </c>
    </row>
    <row r="727" spans="1:13" hidden="1" x14ac:dyDescent="0.25">
      <c r="A727">
        <v>725</v>
      </c>
      <c r="B727" t="s">
        <v>397</v>
      </c>
      <c r="C727" t="s">
        <v>398</v>
      </c>
      <c r="D727" t="s">
        <v>399</v>
      </c>
      <c r="E727" t="s">
        <v>1028</v>
      </c>
      <c r="F727" t="s">
        <v>1028</v>
      </c>
      <c r="G727" t="s">
        <v>228</v>
      </c>
      <c r="H727">
        <v>-1</v>
      </c>
      <c r="I727" t="s">
        <v>400</v>
      </c>
      <c r="J727">
        <v>30213002051</v>
      </c>
      <c r="K727" t="s">
        <v>498</v>
      </c>
      <c r="L727">
        <v>619310.11</v>
      </c>
      <c r="M727">
        <v>9906396.9600000009</v>
      </c>
    </row>
    <row r="728" spans="1:13" hidden="1" x14ac:dyDescent="0.25">
      <c r="A728">
        <v>726</v>
      </c>
      <c r="B728" t="s">
        <v>397</v>
      </c>
      <c r="C728" t="s">
        <v>398</v>
      </c>
      <c r="D728" t="s">
        <v>399</v>
      </c>
      <c r="E728" t="s">
        <v>693</v>
      </c>
      <c r="F728" t="s">
        <v>693</v>
      </c>
      <c r="G728" t="s">
        <v>502</v>
      </c>
      <c r="H728">
        <v>-1</v>
      </c>
      <c r="I728" t="s">
        <v>400</v>
      </c>
      <c r="J728">
        <v>30213001051</v>
      </c>
      <c r="K728" t="s">
        <v>498</v>
      </c>
      <c r="L728">
        <v>572999.79</v>
      </c>
      <c r="M728">
        <v>9886266.0399999991</v>
      </c>
    </row>
    <row r="729" spans="1:13" hidden="1" x14ac:dyDescent="0.25">
      <c r="A729">
        <v>727</v>
      </c>
      <c r="B729" t="s">
        <v>397</v>
      </c>
      <c r="C729" t="s">
        <v>398</v>
      </c>
      <c r="D729" t="s">
        <v>399</v>
      </c>
      <c r="E729" t="s">
        <v>1029</v>
      </c>
      <c r="F729" t="s">
        <v>1029</v>
      </c>
      <c r="G729" t="s">
        <v>228</v>
      </c>
      <c r="H729">
        <v>-1</v>
      </c>
      <c r="I729" t="s">
        <v>400</v>
      </c>
      <c r="J729">
        <v>30213001056</v>
      </c>
      <c r="K729" t="s">
        <v>498</v>
      </c>
      <c r="L729">
        <v>583932.88710000005</v>
      </c>
      <c r="M729">
        <v>9882560.5692999996</v>
      </c>
    </row>
    <row r="730" spans="1:13" hidden="1" x14ac:dyDescent="0.25">
      <c r="A730">
        <v>728</v>
      </c>
      <c r="B730" t="s">
        <v>397</v>
      </c>
      <c r="C730" t="s">
        <v>398</v>
      </c>
      <c r="D730" t="s">
        <v>399</v>
      </c>
      <c r="E730" t="s">
        <v>1030</v>
      </c>
      <c r="F730" t="s">
        <v>1030</v>
      </c>
      <c r="G730" t="s">
        <v>228</v>
      </c>
      <c r="H730">
        <v>-1</v>
      </c>
      <c r="I730" t="s">
        <v>400</v>
      </c>
      <c r="J730">
        <v>30213016052</v>
      </c>
      <c r="K730" t="s">
        <v>498</v>
      </c>
      <c r="L730">
        <v>567494.75150000001</v>
      </c>
      <c r="M730">
        <v>9843941.5642000008</v>
      </c>
    </row>
    <row r="731" spans="1:13" hidden="1" x14ac:dyDescent="0.25">
      <c r="A731">
        <v>729</v>
      </c>
      <c r="B731" t="s">
        <v>397</v>
      </c>
      <c r="C731" t="s">
        <v>398</v>
      </c>
      <c r="D731" t="s">
        <v>399</v>
      </c>
      <c r="E731" t="s">
        <v>1031</v>
      </c>
      <c r="F731" t="s">
        <v>1031</v>
      </c>
      <c r="G731" t="s">
        <v>228</v>
      </c>
      <c r="H731">
        <v>-1</v>
      </c>
      <c r="I731" t="s">
        <v>400</v>
      </c>
      <c r="J731">
        <v>30212004051</v>
      </c>
      <c r="K731" t="s">
        <v>498</v>
      </c>
      <c r="L731">
        <v>660186.92000000004</v>
      </c>
      <c r="M731">
        <v>9842303.2799999993</v>
      </c>
    </row>
    <row r="732" spans="1:13" hidden="1" x14ac:dyDescent="0.25">
      <c r="A732">
        <v>730</v>
      </c>
      <c r="B732" t="s">
        <v>397</v>
      </c>
      <c r="C732" t="s">
        <v>398</v>
      </c>
      <c r="D732" t="s">
        <v>399</v>
      </c>
      <c r="E732" t="s">
        <v>1032</v>
      </c>
      <c r="F732" t="s">
        <v>1032</v>
      </c>
      <c r="G732" t="s">
        <v>1033</v>
      </c>
      <c r="H732">
        <v>-1</v>
      </c>
      <c r="I732" t="s">
        <v>400</v>
      </c>
      <c r="J732">
        <v>30102001058</v>
      </c>
      <c r="K732" t="s">
        <v>498</v>
      </c>
      <c r="L732">
        <v>721101.34</v>
      </c>
      <c r="M732">
        <v>9821448.4800000004</v>
      </c>
    </row>
    <row r="733" spans="1:13" hidden="1" x14ac:dyDescent="0.25">
      <c r="A733">
        <v>731</v>
      </c>
      <c r="B733" t="s">
        <v>397</v>
      </c>
      <c r="C733" t="s">
        <v>398</v>
      </c>
      <c r="D733" t="s">
        <v>399</v>
      </c>
      <c r="E733" t="s">
        <v>1034</v>
      </c>
      <c r="F733" t="s">
        <v>1034</v>
      </c>
      <c r="G733" t="s">
        <v>228</v>
      </c>
      <c r="H733">
        <v>-1</v>
      </c>
      <c r="I733" t="s">
        <v>400</v>
      </c>
      <c r="J733">
        <v>30213009052</v>
      </c>
      <c r="K733" t="s">
        <v>498</v>
      </c>
      <c r="L733">
        <v>546141.78</v>
      </c>
      <c r="M733">
        <v>9877933.3783999998</v>
      </c>
    </row>
    <row r="734" spans="1:13" hidden="1" x14ac:dyDescent="0.25">
      <c r="A734">
        <v>732</v>
      </c>
      <c r="B734" t="s">
        <v>397</v>
      </c>
      <c r="C734" t="s">
        <v>398</v>
      </c>
      <c r="D734" t="s">
        <v>399</v>
      </c>
      <c r="E734" t="s">
        <v>1035</v>
      </c>
      <c r="F734" t="s">
        <v>1035</v>
      </c>
      <c r="G734" t="s">
        <v>228</v>
      </c>
      <c r="H734">
        <v>-1</v>
      </c>
      <c r="I734" t="s">
        <v>400</v>
      </c>
      <c r="J734">
        <v>30106009051</v>
      </c>
      <c r="K734" t="s">
        <v>498</v>
      </c>
      <c r="L734">
        <v>777321.58</v>
      </c>
      <c r="M734">
        <v>9830887.6099999994</v>
      </c>
    </row>
    <row r="735" spans="1:13" hidden="1" x14ac:dyDescent="0.25">
      <c r="A735">
        <v>733</v>
      </c>
      <c r="B735" t="s">
        <v>397</v>
      </c>
      <c r="C735" t="s">
        <v>398</v>
      </c>
      <c r="D735" t="s">
        <v>399</v>
      </c>
      <c r="E735" t="s">
        <v>1036</v>
      </c>
      <c r="F735" t="s">
        <v>1036</v>
      </c>
      <c r="G735" t="s">
        <v>228</v>
      </c>
      <c r="H735">
        <v>-1</v>
      </c>
      <c r="I735" t="s">
        <v>400</v>
      </c>
      <c r="J735">
        <v>30213013052</v>
      </c>
      <c r="K735" t="s">
        <v>498</v>
      </c>
      <c r="L735">
        <v>586438.98</v>
      </c>
      <c r="M735">
        <v>9877378.2699999996</v>
      </c>
    </row>
    <row r="736" spans="1:13" hidden="1" x14ac:dyDescent="0.25">
      <c r="A736">
        <v>734</v>
      </c>
      <c r="B736" t="s">
        <v>397</v>
      </c>
      <c r="C736" t="s">
        <v>398</v>
      </c>
      <c r="D736" t="s">
        <v>399</v>
      </c>
      <c r="E736" t="s">
        <v>631</v>
      </c>
      <c r="F736" t="s">
        <v>631</v>
      </c>
      <c r="G736" t="s">
        <v>228</v>
      </c>
      <c r="H736">
        <v>-1</v>
      </c>
      <c r="I736" t="s">
        <v>400</v>
      </c>
      <c r="J736">
        <v>30213003057</v>
      </c>
      <c r="K736" t="s">
        <v>498</v>
      </c>
      <c r="L736">
        <v>592584.1422</v>
      </c>
      <c r="M736">
        <v>9921639.1723999996</v>
      </c>
    </row>
    <row r="737" spans="1:13" hidden="1" x14ac:dyDescent="0.25">
      <c r="A737">
        <v>735</v>
      </c>
      <c r="B737" t="s">
        <v>397</v>
      </c>
      <c r="C737" t="s">
        <v>398</v>
      </c>
      <c r="D737" t="s">
        <v>399</v>
      </c>
      <c r="E737" t="s">
        <v>1037</v>
      </c>
      <c r="F737" t="s">
        <v>1037</v>
      </c>
      <c r="G737" t="s">
        <v>228</v>
      </c>
      <c r="H737">
        <v>-1</v>
      </c>
      <c r="I737" t="s">
        <v>400</v>
      </c>
      <c r="J737">
        <v>30105006052</v>
      </c>
      <c r="K737" t="s">
        <v>498</v>
      </c>
      <c r="L737">
        <v>760982.11</v>
      </c>
      <c r="M737">
        <v>9906988.1400000006</v>
      </c>
    </row>
    <row r="738" spans="1:13" hidden="1" x14ac:dyDescent="0.25">
      <c r="A738">
        <v>736</v>
      </c>
      <c r="B738" t="s">
        <v>397</v>
      </c>
      <c r="C738" t="s">
        <v>398</v>
      </c>
      <c r="D738" t="s">
        <v>399</v>
      </c>
      <c r="E738" t="s">
        <v>1038</v>
      </c>
      <c r="F738" t="s">
        <v>1038</v>
      </c>
      <c r="G738" t="s">
        <v>228</v>
      </c>
      <c r="H738">
        <v>-1</v>
      </c>
      <c r="I738" t="s">
        <v>400</v>
      </c>
      <c r="J738">
        <v>30213006057</v>
      </c>
      <c r="K738" t="s">
        <v>498</v>
      </c>
      <c r="L738">
        <v>548815.38379999995</v>
      </c>
      <c r="M738">
        <v>9820135.9564999994</v>
      </c>
    </row>
    <row r="739" spans="1:13" hidden="1" x14ac:dyDescent="0.25">
      <c r="A739">
        <v>737</v>
      </c>
      <c r="B739" t="s">
        <v>397</v>
      </c>
      <c r="C739" t="s">
        <v>398</v>
      </c>
      <c r="D739" t="s">
        <v>399</v>
      </c>
      <c r="E739" t="s">
        <v>1039</v>
      </c>
      <c r="F739" t="s">
        <v>1039</v>
      </c>
      <c r="G739" t="s">
        <v>228</v>
      </c>
      <c r="H739">
        <v>-1</v>
      </c>
      <c r="I739" t="s">
        <v>400</v>
      </c>
      <c r="J739">
        <v>30213019052</v>
      </c>
      <c r="K739" t="s">
        <v>498</v>
      </c>
      <c r="L739">
        <v>517476.342</v>
      </c>
      <c r="M739">
        <v>9823879.7232000008</v>
      </c>
    </row>
    <row r="740" spans="1:13" hidden="1" x14ac:dyDescent="0.25">
      <c r="A740">
        <v>738</v>
      </c>
      <c r="B740" t="s">
        <v>397</v>
      </c>
      <c r="C740" t="s">
        <v>398</v>
      </c>
      <c r="D740" t="s">
        <v>399</v>
      </c>
      <c r="E740" t="s">
        <v>694</v>
      </c>
      <c r="F740" t="s">
        <v>694</v>
      </c>
      <c r="G740" t="s">
        <v>228</v>
      </c>
      <c r="H740">
        <v>-1</v>
      </c>
      <c r="I740" t="s">
        <v>400</v>
      </c>
      <c r="J740">
        <v>30209014052</v>
      </c>
      <c r="K740" t="s">
        <v>498</v>
      </c>
      <c r="L740">
        <v>586395.67590000003</v>
      </c>
      <c r="M740">
        <v>9796308.2026000004</v>
      </c>
    </row>
    <row r="741" spans="1:13" hidden="1" x14ac:dyDescent="0.25">
      <c r="A741">
        <v>739</v>
      </c>
      <c r="B741" t="s">
        <v>397</v>
      </c>
      <c r="C741" t="s">
        <v>398</v>
      </c>
      <c r="D741" t="s">
        <v>399</v>
      </c>
      <c r="E741" t="s">
        <v>1040</v>
      </c>
      <c r="F741" t="s">
        <v>1040</v>
      </c>
      <c r="G741" t="s">
        <v>228</v>
      </c>
      <c r="H741">
        <v>-1</v>
      </c>
      <c r="I741" t="s">
        <v>400</v>
      </c>
      <c r="J741">
        <v>30213006053</v>
      </c>
      <c r="K741" t="s">
        <v>498</v>
      </c>
      <c r="L741">
        <v>541378.37540000002</v>
      </c>
      <c r="M741">
        <v>9836572.6763000004</v>
      </c>
    </row>
    <row r="742" spans="1:13" hidden="1" x14ac:dyDescent="0.25">
      <c r="A742">
        <v>740</v>
      </c>
      <c r="B742" t="s">
        <v>397</v>
      </c>
      <c r="C742" t="s">
        <v>398</v>
      </c>
      <c r="D742" t="s">
        <v>399</v>
      </c>
      <c r="E742" t="s">
        <v>1041</v>
      </c>
      <c r="F742" t="s">
        <v>1041</v>
      </c>
      <c r="G742" t="s">
        <v>228</v>
      </c>
      <c r="H742">
        <v>-1</v>
      </c>
      <c r="I742" t="s">
        <v>400</v>
      </c>
      <c r="J742">
        <v>30213015051</v>
      </c>
      <c r="K742" t="s">
        <v>498</v>
      </c>
      <c r="L742">
        <v>587688.98</v>
      </c>
      <c r="M742">
        <v>9915333.3100000005</v>
      </c>
    </row>
    <row r="743" spans="1:13" hidden="1" x14ac:dyDescent="0.25">
      <c r="A743">
        <v>741</v>
      </c>
      <c r="B743" t="s">
        <v>397</v>
      </c>
      <c r="C743" t="s">
        <v>398</v>
      </c>
      <c r="D743" t="s">
        <v>399</v>
      </c>
      <c r="E743" t="s">
        <v>1042</v>
      </c>
      <c r="F743" t="s">
        <v>1661</v>
      </c>
      <c r="G743" t="s">
        <v>1043</v>
      </c>
      <c r="H743">
        <v>-1</v>
      </c>
      <c r="I743" t="s">
        <v>400</v>
      </c>
      <c r="J743">
        <v>30213015052</v>
      </c>
      <c r="K743" t="s">
        <v>498</v>
      </c>
      <c r="L743">
        <v>587284.43000000005</v>
      </c>
      <c r="M743">
        <v>9909665</v>
      </c>
    </row>
    <row r="744" spans="1:13" hidden="1" x14ac:dyDescent="0.25">
      <c r="A744">
        <v>742</v>
      </c>
      <c r="B744" t="s">
        <v>397</v>
      </c>
      <c r="C744" t="s">
        <v>398</v>
      </c>
      <c r="D744" t="s">
        <v>399</v>
      </c>
      <c r="E744" t="s">
        <v>523</v>
      </c>
      <c r="F744" t="s">
        <v>523</v>
      </c>
      <c r="G744" t="s">
        <v>228</v>
      </c>
      <c r="H744">
        <v>-1</v>
      </c>
      <c r="I744" t="s">
        <v>400</v>
      </c>
      <c r="J744">
        <v>30213006052</v>
      </c>
      <c r="K744" t="s">
        <v>498</v>
      </c>
      <c r="L744">
        <v>551820.76690000005</v>
      </c>
      <c r="M744">
        <v>9837310.1765000001</v>
      </c>
    </row>
    <row r="745" spans="1:13" hidden="1" x14ac:dyDescent="0.25">
      <c r="A745">
        <v>743</v>
      </c>
      <c r="B745" t="s">
        <v>397</v>
      </c>
      <c r="C745" t="s">
        <v>398</v>
      </c>
      <c r="D745" t="s">
        <v>399</v>
      </c>
      <c r="E745" t="s">
        <v>1044</v>
      </c>
      <c r="F745" t="s">
        <v>1044</v>
      </c>
      <c r="G745" t="s">
        <v>1045</v>
      </c>
      <c r="H745">
        <v>-1</v>
      </c>
      <c r="I745" t="s">
        <v>400</v>
      </c>
      <c r="J745">
        <v>30102001053</v>
      </c>
      <c r="K745" t="s">
        <v>498</v>
      </c>
      <c r="L745">
        <v>718807.32</v>
      </c>
      <c r="M745">
        <v>9823952.8499999996</v>
      </c>
    </row>
    <row r="746" spans="1:13" hidden="1" x14ac:dyDescent="0.25">
      <c r="A746">
        <v>744</v>
      </c>
      <c r="B746" t="s">
        <v>397</v>
      </c>
      <c r="C746" t="s">
        <v>398</v>
      </c>
      <c r="D746" t="s">
        <v>399</v>
      </c>
      <c r="E746" t="s">
        <v>1046</v>
      </c>
      <c r="F746" t="s">
        <v>1046</v>
      </c>
      <c r="G746" t="s">
        <v>228</v>
      </c>
      <c r="H746">
        <v>-1</v>
      </c>
      <c r="I746" t="s">
        <v>400</v>
      </c>
      <c r="J746">
        <v>30118001054</v>
      </c>
      <c r="K746" t="s">
        <v>498</v>
      </c>
      <c r="L746">
        <v>762919</v>
      </c>
      <c r="M746">
        <v>9867299.7200000007</v>
      </c>
    </row>
    <row r="747" spans="1:13" hidden="1" x14ac:dyDescent="0.25">
      <c r="A747">
        <v>745</v>
      </c>
      <c r="B747" t="s">
        <v>397</v>
      </c>
      <c r="C747" t="s">
        <v>398</v>
      </c>
      <c r="D747" t="s">
        <v>399</v>
      </c>
      <c r="E747" t="s">
        <v>1047</v>
      </c>
      <c r="F747" t="s">
        <v>1047</v>
      </c>
      <c r="G747" t="s">
        <v>228</v>
      </c>
      <c r="H747">
        <v>-1</v>
      </c>
      <c r="I747" t="s">
        <v>400</v>
      </c>
      <c r="J747">
        <v>30118005052</v>
      </c>
      <c r="K747" t="s">
        <v>498</v>
      </c>
      <c r="L747">
        <v>776523.42</v>
      </c>
      <c r="M747">
        <v>9861200.9600000009</v>
      </c>
    </row>
    <row r="748" spans="1:13" hidden="1" x14ac:dyDescent="0.25">
      <c r="A748">
        <v>746</v>
      </c>
      <c r="B748" t="s">
        <v>397</v>
      </c>
      <c r="C748" t="s">
        <v>398</v>
      </c>
      <c r="D748" t="s">
        <v>399</v>
      </c>
      <c r="E748" t="s">
        <v>1048</v>
      </c>
      <c r="F748" t="s">
        <v>1048</v>
      </c>
      <c r="G748" t="s">
        <v>228</v>
      </c>
      <c r="H748">
        <v>-1</v>
      </c>
      <c r="I748" t="s">
        <v>400</v>
      </c>
      <c r="J748">
        <v>30118002051</v>
      </c>
      <c r="K748" t="s">
        <v>498</v>
      </c>
      <c r="L748">
        <v>784609.84</v>
      </c>
      <c r="M748">
        <v>9845949.0399999991</v>
      </c>
    </row>
    <row r="749" spans="1:13" hidden="1" x14ac:dyDescent="0.25">
      <c r="A749">
        <v>747</v>
      </c>
      <c r="B749" t="s">
        <v>397</v>
      </c>
      <c r="C749" t="s">
        <v>398</v>
      </c>
      <c r="D749" t="s">
        <v>399</v>
      </c>
      <c r="E749" t="s">
        <v>1049</v>
      </c>
      <c r="F749" t="s">
        <v>1049</v>
      </c>
      <c r="G749" t="s">
        <v>228</v>
      </c>
      <c r="H749">
        <v>-1</v>
      </c>
      <c r="I749" t="s">
        <v>400</v>
      </c>
      <c r="J749">
        <v>30118002053</v>
      </c>
      <c r="K749" t="s">
        <v>498</v>
      </c>
      <c r="L749">
        <v>800315.57</v>
      </c>
      <c r="M749">
        <v>9844808.9000000004</v>
      </c>
    </row>
    <row r="750" spans="1:13" hidden="1" x14ac:dyDescent="0.25">
      <c r="A750">
        <v>748</v>
      </c>
      <c r="B750" t="s">
        <v>397</v>
      </c>
      <c r="C750" t="s">
        <v>398</v>
      </c>
      <c r="D750" t="s">
        <v>399</v>
      </c>
      <c r="E750" t="s">
        <v>1050</v>
      </c>
      <c r="F750" t="s">
        <v>1050</v>
      </c>
      <c r="G750" t="s">
        <v>228</v>
      </c>
      <c r="H750">
        <v>-1</v>
      </c>
      <c r="I750" t="s">
        <v>400</v>
      </c>
      <c r="J750">
        <v>30118002052</v>
      </c>
      <c r="K750" t="s">
        <v>498</v>
      </c>
      <c r="L750">
        <v>810293.01</v>
      </c>
      <c r="M750">
        <v>9843655.6099999994</v>
      </c>
    </row>
    <row r="751" spans="1:13" hidden="1" x14ac:dyDescent="0.25">
      <c r="A751">
        <v>749</v>
      </c>
      <c r="B751" t="s">
        <v>397</v>
      </c>
      <c r="C751" t="s">
        <v>398</v>
      </c>
      <c r="D751" t="s">
        <v>399</v>
      </c>
      <c r="E751" t="s">
        <v>1051</v>
      </c>
      <c r="F751" t="s">
        <v>1051</v>
      </c>
      <c r="G751" t="s">
        <v>228</v>
      </c>
      <c r="H751">
        <v>-1</v>
      </c>
      <c r="I751" t="s">
        <v>400</v>
      </c>
      <c r="J751">
        <v>30314004055</v>
      </c>
      <c r="K751" t="s">
        <v>498</v>
      </c>
      <c r="L751">
        <v>843936.64950000006</v>
      </c>
      <c r="M751">
        <v>9807195.0336000007</v>
      </c>
    </row>
    <row r="752" spans="1:13" hidden="1" x14ac:dyDescent="0.25">
      <c r="A752">
        <v>750</v>
      </c>
      <c r="B752" t="s">
        <v>397</v>
      </c>
      <c r="C752" t="s">
        <v>398</v>
      </c>
      <c r="D752" t="s">
        <v>399</v>
      </c>
      <c r="E752" t="s">
        <v>1052</v>
      </c>
      <c r="F752" t="s">
        <v>1052</v>
      </c>
      <c r="G752" t="s">
        <v>1053</v>
      </c>
      <c r="H752">
        <v>-1</v>
      </c>
      <c r="I752" t="s">
        <v>400</v>
      </c>
      <c r="J752">
        <v>30118007051</v>
      </c>
      <c r="K752" t="s">
        <v>498</v>
      </c>
      <c r="L752">
        <v>768761.15</v>
      </c>
      <c r="M752">
        <v>9851983.3000000007</v>
      </c>
    </row>
    <row r="753" spans="1:13" hidden="1" x14ac:dyDescent="0.25">
      <c r="A753">
        <v>751</v>
      </c>
      <c r="B753" t="s">
        <v>397</v>
      </c>
      <c r="C753" t="s">
        <v>398</v>
      </c>
      <c r="D753" t="s">
        <v>399</v>
      </c>
      <c r="E753" t="s">
        <v>1054</v>
      </c>
      <c r="F753" t="s">
        <v>1054</v>
      </c>
      <c r="G753" t="s">
        <v>228</v>
      </c>
      <c r="H753">
        <v>-1</v>
      </c>
      <c r="I753" t="s">
        <v>400</v>
      </c>
      <c r="J753">
        <v>30314004052</v>
      </c>
      <c r="K753" t="s">
        <v>498</v>
      </c>
      <c r="L753">
        <v>818667.54</v>
      </c>
      <c r="M753">
        <v>9838441.3300000001</v>
      </c>
    </row>
    <row r="754" spans="1:13" hidden="1" x14ac:dyDescent="0.25">
      <c r="A754">
        <v>752</v>
      </c>
      <c r="B754" t="s">
        <v>397</v>
      </c>
      <c r="C754" t="s">
        <v>398</v>
      </c>
      <c r="D754" t="s">
        <v>399</v>
      </c>
      <c r="E754" t="s">
        <v>1055</v>
      </c>
      <c r="F754" t="s">
        <v>1055</v>
      </c>
      <c r="G754" t="s">
        <v>228</v>
      </c>
      <c r="H754">
        <v>-1</v>
      </c>
      <c r="I754" t="s">
        <v>400</v>
      </c>
      <c r="J754">
        <v>30102001003</v>
      </c>
      <c r="K754" t="s">
        <v>498</v>
      </c>
      <c r="L754">
        <v>721388.4</v>
      </c>
      <c r="M754">
        <v>9827366.1099999994</v>
      </c>
    </row>
    <row r="755" spans="1:13" hidden="1" x14ac:dyDescent="0.25">
      <c r="A755">
        <v>753</v>
      </c>
      <c r="B755" t="s">
        <v>397</v>
      </c>
      <c r="C755" t="s">
        <v>398</v>
      </c>
      <c r="D755" t="s">
        <v>399</v>
      </c>
      <c r="E755" t="s">
        <v>706</v>
      </c>
      <c r="F755" t="s">
        <v>706</v>
      </c>
      <c r="G755" t="s">
        <v>1056</v>
      </c>
      <c r="H755">
        <v>-1</v>
      </c>
      <c r="I755" t="s">
        <v>400</v>
      </c>
      <c r="J755">
        <v>30209019052</v>
      </c>
      <c r="K755" t="s">
        <v>498</v>
      </c>
      <c r="L755">
        <v>642222.68999999994</v>
      </c>
      <c r="M755">
        <v>9790037.8699999992</v>
      </c>
    </row>
    <row r="756" spans="1:13" hidden="1" x14ac:dyDescent="0.25">
      <c r="A756">
        <v>754</v>
      </c>
      <c r="B756" t="s">
        <v>397</v>
      </c>
      <c r="C756" t="s">
        <v>398</v>
      </c>
      <c r="D756" t="s">
        <v>399</v>
      </c>
      <c r="E756" t="s">
        <v>1057</v>
      </c>
      <c r="F756" t="s">
        <v>1057</v>
      </c>
      <c r="G756" t="s">
        <v>228</v>
      </c>
      <c r="H756">
        <v>-1</v>
      </c>
      <c r="I756" t="s">
        <v>400</v>
      </c>
      <c r="J756">
        <v>30212007052</v>
      </c>
      <c r="K756" t="s">
        <v>498</v>
      </c>
      <c r="L756">
        <v>677857.78</v>
      </c>
      <c r="M756">
        <v>9850173.2699999996</v>
      </c>
    </row>
    <row r="757" spans="1:13" hidden="1" x14ac:dyDescent="0.25">
      <c r="A757">
        <v>755</v>
      </c>
      <c r="B757" t="s">
        <v>397</v>
      </c>
      <c r="C757" t="s">
        <v>398</v>
      </c>
      <c r="D757" t="s">
        <v>399</v>
      </c>
      <c r="E757" t="s">
        <v>1058</v>
      </c>
      <c r="F757" t="s">
        <v>1058</v>
      </c>
      <c r="G757" t="s">
        <v>228</v>
      </c>
      <c r="H757">
        <v>-1</v>
      </c>
      <c r="I757" t="s">
        <v>400</v>
      </c>
      <c r="J757">
        <v>30209016051</v>
      </c>
      <c r="K757" t="s">
        <v>498</v>
      </c>
      <c r="L757">
        <v>638629.35</v>
      </c>
      <c r="M757">
        <v>9781270.1199999992</v>
      </c>
    </row>
    <row r="758" spans="1:13" hidden="1" x14ac:dyDescent="0.25">
      <c r="A758">
        <v>756</v>
      </c>
      <c r="B758" t="s">
        <v>397</v>
      </c>
      <c r="C758" t="s">
        <v>398</v>
      </c>
      <c r="D758" t="s">
        <v>399</v>
      </c>
      <c r="E758" t="s">
        <v>1059</v>
      </c>
      <c r="F758" t="s">
        <v>1059</v>
      </c>
      <c r="G758" t="s">
        <v>228</v>
      </c>
      <c r="H758">
        <v>-1</v>
      </c>
      <c r="I758" t="s">
        <v>400</v>
      </c>
      <c r="J758">
        <v>30102005052</v>
      </c>
      <c r="K758" t="s">
        <v>498</v>
      </c>
      <c r="L758">
        <v>710994.66</v>
      </c>
      <c r="M758">
        <v>9800190.0800000001</v>
      </c>
    </row>
    <row r="759" spans="1:13" hidden="1" x14ac:dyDescent="0.25">
      <c r="A759">
        <v>757</v>
      </c>
      <c r="B759" t="s">
        <v>397</v>
      </c>
      <c r="C759" t="s">
        <v>398</v>
      </c>
      <c r="D759" t="s">
        <v>399</v>
      </c>
      <c r="E759" t="s">
        <v>1060</v>
      </c>
      <c r="F759" t="s">
        <v>1060</v>
      </c>
      <c r="G759" t="s">
        <v>228</v>
      </c>
      <c r="H759">
        <v>-1</v>
      </c>
      <c r="I759" t="s">
        <v>400</v>
      </c>
      <c r="J759">
        <v>30212001053</v>
      </c>
      <c r="K759" t="s">
        <v>498</v>
      </c>
      <c r="L759">
        <v>682804.06</v>
      </c>
      <c r="M759">
        <v>9779558.7799999993</v>
      </c>
    </row>
    <row r="760" spans="1:13" hidden="1" x14ac:dyDescent="0.25">
      <c r="A760">
        <v>758</v>
      </c>
      <c r="B760" t="s">
        <v>397</v>
      </c>
      <c r="C760" t="s">
        <v>398</v>
      </c>
      <c r="D760" t="s">
        <v>399</v>
      </c>
      <c r="E760" t="s">
        <v>1061</v>
      </c>
      <c r="F760" t="s">
        <v>1061</v>
      </c>
      <c r="G760" t="s">
        <v>228</v>
      </c>
      <c r="H760">
        <v>-1</v>
      </c>
      <c r="I760" t="s">
        <v>400</v>
      </c>
      <c r="J760">
        <v>30118001058</v>
      </c>
      <c r="K760" t="s">
        <v>498</v>
      </c>
      <c r="L760">
        <v>763944.15</v>
      </c>
      <c r="M760">
        <v>9852815.4100000001</v>
      </c>
    </row>
    <row r="761" spans="1:13" hidden="1" x14ac:dyDescent="0.25">
      <c r="A761">
        <v>759</v>
      </c>
      <c r="B761" t="s">
        <v>397</v>
      </c>
      <c r="C761" t="s">
        <v>398</v>
      </c>
      <c r="D761" t="s">
        <v>399</v>
      </c>
      <c r="E761" t="s">
        <v>1062</v>
      </c>
      <c r="F761" t="s">
        <v>1062</v>
      </c>
      <c r="G761" t="s">
        <v>228</v>
      </c>
      <c r="H761">
        <v>-1</v>
      </c>
      <c r="I761" t="s">
        <v>400</v>
      </c>
      <c r="J761">
        <v>30105001054</v>
      </c>
      <c r="K761" t="s">
        <v>498</v>
      </c>
      <c r="L761">
        <v>767779.64</v>
      </c>
      <c r="M761">
        <v>9909480.6799999997</v>
      </c>
    </row>
    <row r="762" spans="1:13" hidden="1" x14ac:dyDescent="0.25">
      <c r="A762">
        <v>760</v>
      </c>
      <c r="B762" t="s">
        <v>397</v>
      </c>
      <c r="C762" t="s">
        <v>398</v>
      </c>
      <c r="D762" t="s">
        <v>399</v>
      </c>
      <c r="E762" t="s">
        <v>1063</v>
      </c>
      <c r="F762" t="s">
        <v>1063</v>
      </c>
      <c r="G762" t="s">
        <v>228</v>
      </c>
      <c r="H762">
        <v>-1</v>
      </c>
      <c r="I762" t="s">
        <v>400</v>
      </c>
      <c r="J762">
        <v>30315001057</v>
      </c>
      <c r="K762" t="s">
        <v>498</v>
      </c>
      <c r="L762">
        <v>843972.82279999997</v>
      </c>
      <c r="M762">
        <v>9881919.2455000002</v>
      </c>
    </row>
    <row r="763" spans="1:13" hidden="1" x14ac:dyDescent="0.25">
      <c r="A763">
        <v>761</v>
      </c>
      <c r="B763" t="s">
        <v>397</v>
      </c>
      <c r="C763" t="s">
        <v>398</v>
      </c>
      <c r="D763" t="s">
        <v>399</v>
      </c>
      <c r="E763" t="s">
        <v>1064</v>
      </c>
      <c r="F763" t="s">
        <v>1064</v>
      </c>
      <c r="G763" t="s">
        <v>228</v>
      </c>
      <c r="H763">
        <v>-1</v>
      </c>
      <c r="I763" t="s">
        <v>400</v>
      </c>
      <c r="J763">
        <v>30105002052</v>
      </c>
      <c r="K763" t="s">
        <v>498</v>
      </c>
      <c r="L763">
        <v>709140.46</v>
      </c>
      <c r="M763">
        <v>9920562.1400000006</v>
      </c>
    </row>
    <row r="764" spans="1:13" hidden="1" x14ac:dyDescent="0.25">
      <c r="A764">
        <v>762</v>
      </c>
      <c r="B764" t="s">
        <v>397</v>
      </c>
      <c r="C764" t="s">
        <v>398</v>
      </c>
      <c r="D764" t="s">
        <v>399</v>
      </c>
      <c r="E764" t="s">
        <v>618</v>
      </c>
      <c r="F764" t="s">
        <v>618</v>
      </c>
      <c r="G764" t="s">
        <v>1065</v>
      </c>
      <c r="H764">
        <v>-1</v>
      </c>
      <c r="I764" t="s">
        <v>400</v>
      </c>
      <c r="J764">
        <v>30102005054</v>
      </c>
      <c r="K764" t="s">
        <v>498</v>
      </c>
      <c r="L764">
        <v>715029.57</v>
      </c>
      <c r="M764">
        <v>9798969.25</v>
      </c>
    </row>
    <row r="765" spans="1:13" hidden="1" x14ac:dyDescent="0.25">
      <c r="A765">
        <v>763</v>
      </c>
      <c r="B765" t="s">
        <v>397</v>
      </c>
      <c r="C765" t="s">
        <v>398</v>
      </c>
      <c r="D765" t="s">
        <v>399</v>
      </c>
      <c r="E765" t="s">
        <v>1066</v>
      </c>
      <c r="F765" t="s">
        <v>1066</v>
      </c>
      <c r="G765" t="s">
        <v>228</v>
      </c>
      <c r="H765">
        <v>-1</v>
      </c>
      <c r="I765" t="s">
        <v>400</v>
      </c>
      <c r="J765">
        <v>30118008051</v>
      </c>
      <c r="K765" t="s">
        <v>498</v>
      </c>
      <c r="L765">
        <v>778398.81510000001</v>
      </c>
      <c r="M765">
        <v>9864083.5835999995</v>
      </c>
    </row>
    <row r="766" spans="1:13" hidden="1" x14ac:dyDescent="0.25">
      <c r="A766">
        <v>764</v>
      </c>
      <c r="B766" t="s">
        <v>397</v>
      </c>
      <c r="C766" t="s">
        <v>398</v>
      </c>
      <c r="D766" t="s">
        <v>399</v>
      </c>
      <c r="E766" t="s">
        <v>1067</v>
      </c>
      <c r="F766" t="s">
        <v>1067</v>
      </c>
      <c r="G766" t="s">
        <v>228</v>
      </c>
      <c r="H766">
        <v>-1</v>
      </c>
      <c r="I766" t="s">
        <v>400</v>
      </c>
      <c r="J766">
        <v>30316001055</v>
      </c>
      <c r="K766" t="s">
        <v>498</v>
      </c>
      <c r="L766">
        <v>834095.10710000002</v>
      </c>
      <c r="M766">
        <v>9841957.4759999998</v>
      </c>
    </row>
    <row r="767" spans="1:13" hidden="1" x14ac:dyDescent="0.25">
      <c r="A767">
        <v>765</v>
      </c>
      <c r="B767" t="s">
        <v>397</v>
      </c>
      <c r="C767" t="s">
        <v>398</v>
      </c>
      <c r="D767" t="s">
        <v>399</v>
      </c>
      <c r="E767" t="s">
        <v>1068</v>
      </c>
      <c r="F767" t="s">
        <v>1068</v>
      </c>
      <c r="G767" t="s">
        <v>228</v>
      </c>
      <c r="H767">
        <v>-1</v>
      </c>
      <c r="I767" t="s">
        <v>400</v>
      </c>
      <c r="J767">
        <v>30106009055</v>
      </c>
      <c r="K767" t="s">
        <v>498</v>
      </c>
      <c r="L767">
        <v>777098.95</v>
      </c>
      <c r="M767">
        <v>9820179.4499999993</v>
      </c>
    </row>
    <row r="768" spans="1:13" hidden="1" x14ac:dyDescent="0.25">
      <c r="A768">
        <v>766</v>
      </c>
      <c r="B768" t="s">
        <v>397</v>
      </c>
      <c r="C768" t="s">
        <v>398</v>
      </c>
      <c r="D768" t="s">
        <v>399</v>
      </c>
      <c r="E768" t="s">
        <v>1069</v>
      </c>
      <c r="F768" t="s">
        <v>1069</v>
      </c>
      <c r="G768" t="s">
        <v>228</v>
      </c>
      <c r="H768">
        <v>-1</v>
      </c>
      <c r="I768" t="s">
        <v>400</v>
      </c>
      <c r="J768">
        <v>30213019051</v>
      </c>
      <c r="K768" t="s">
        <v>498</v>
      </c>
      <c r="L768">
        <v>526216.73259999999</v>
      </c>
      <c r="M768">
        <v>9836970.5296999998</v>
      </c>
    </row>
    <row r="769" spans="1:13" hidden="1" x14ac:dyDescent="0.25">
      <c r="A769">
        <v>767</v>
      </c>
      <c r="B769" t="s">
        <v>397</v>
      </c>
      <c r="C769" t="s">
        <v>398</v>
      </c>
      <c r="D769" t="s">
        <v>399</v>
      </c>
      <c r="E769" t="s">
        <v>1070</v>
      </c>
      <c r="F769" t="s">
        <v>1070</v>
      </c>
      <c r="G769" t="s">
        <v>228</v>
      </c>
      <c r="H769">
        <v>-1</v>
      </c>
      <c r="I769" t="s">
        <v>400</v>
      </c>
      <c r="J769">
        <v>30213006058</v>
      </c>
      <c r="K769" t="s">
        <v>498</v>
      </c>
      <c r="L769">
        <v>529260.8665</v>
      </c>
      <c r="M769">
        <v>9850572.6816000007</v>
      </c>
    </row>
    <row r="770" spans="1:13" hidden="1" x14ac:dyDescent="0.25">
      <c r="A770">
        <v>768</v>
      </c>
      <c r="B770" t="s">
        <v>397</v>
      </c>
      <c r="C770" t="s">
        <v>398</v>
      </c>
      <c r="D770" t="s">
        <v>399</v>
      </c>
      <c r="E770" t="s">
        <v>1071</v>
      </c>
      <c r="F770" t="s">
        <v>1071</v>
      </c>
      <c r="G770" t="s">
        <v>228</v>
      </c>
      <c r="H770">
        <v>-1</v>
      </c>
      <c r="I770" t="s">
        <v>400</v>
      </c>
      <c r="J770">
        <v>30118006052</v>
      </c>
      <c r="K770" t="s">
        <v>498</v>
      </c>
      <c r="L770">
        <v>759809.28</v>
      </c>
      <c r="M770">
        <v>9841358.0099999998</v>
      </c>
    </row>
    <row r="771" spans="1:13" hidden="1" x14ac:dyDescent="0.25">
      <c r="A771">
        <v>769</v>
      </c>
      <c r="B771" t="s">
        <v>397</v>
      </c>
      <c r="C771" t="s">
        <v>398</v>
      </c>
      <c r="D771" t="s">
        <v>399</v>
      </c>
      <c r="E771" t="s">
        <v>1072</v>
      </c>
      <c r="F771" t="s">
        <v>1072</v>
      </c>
      <c r="G771" t="s">
        <v>228</v>
      </c>
      <c r="H771">
        <v>-1</v>
      </c>
      <c r="I771" t="s">
        <v>400</v>
      </c>
      <c r="J771">
        <v>30106001051</v>
      </c>
      <c r="K771" t="s">
        <v>498</v>
      </c>
      <c r="L771">
        <v>756126.09</v>
      </c>
      <c r="M771">
        <v>9811255.6400000006</v>
      </c>
    </row>
    <row r="772" spans="1:13" hidden="1" x14ac:dyDescent="0.25">
      <c r="A772">
        <v>770</v>
      </c>
      <c r="B772" t="s">
        <v>397</v>
      </c>
      <c r="C772" t="s">
        <v>398</v>
      </c>
      <c r="D772" t="s">
        <v>399</v>
      </c>
      <c r="E772" t="s">
        <v>1073</v>
      </c>
      <c r="F772" t="s">
        <v>1073</v>
      </c>
      <c r="G772" t="s">
        <v>228</v>
      </c>
      <c r="H772">
        <v>-1</v>
      </c>
      <c r="I772" t="s">
        <v>400</v>
      </c>
      <c r="J772">
        <v>30316002051</v>
      </c>
      <c r="K772" t="s">
        <v>498</v>
      </c>
      <c r="L772">
        <v>829971.95</v>
      </c>
      <c r="M772">
        <v>9829428.6799999997</v>
      </c>
    </row>
    <row r="773" spans="1:13" hidden="1" x14ac:dyDescent="0.25">
      <c r="A773">
        <v>771</v>
      </c>
      <c r="B773" t="s">
        <v>397</v>
      </c>
      <c r="C773" t="s">
        <v>398</v>
      </c>
      <c r="D773" t="s">
        <v>399</v>
      </c>
      <c r="E773" t="s">
        <v>1074</v>
      </c>
      <c r="F773" t="s">
        <v>1074</v>
      </c>
      <c r="G773" t="s">
        <v>228</v>
      </c>
      <c r="H773">
        <v>-1</v>
      </c>
      <c r="I773" t="s">
        <v>400</v>
      </c>
      <c r="J773">
        <v>30106003054</v>
      </c>
      <c r="K773" t="s">
        <v>498</v>
      </c>
      <c r="L773">
        <v>750545.52</v>
      </c>
      <c r="M773">
        <v>9806916.8399999999</v>
      </c>
    </row>
    <row r="774" spans="1:13" hidden="1" x14ac:dyDescent="0.25">
      <c r="A774">
        <v>772</v>
      </c>
      <c r="B774" t="s">
        <v>397</v>
      </c>
      <c r="C774" t="s">
        <v>398</v>
      </c>
      <c r="D774" t="s">
        <v>399</v>
      </c>
      <c r="E774" t="s">
        <v>1075</v>
      </c>
      <c r="F774" t="s">
        <v>1075</v>
      </c>
      <c r="G774" t="s">
        <v>228</v>
      </c>
      <c r="H774">
        <v>-1</v>
      </c>
      <c r="I774" t="s">
        <v>400</v>
      </c>
      <c r="J774">
        <v>30105004057</v>
      </c>
      <c r="K774" t="s">
        <v>498</v>
      </c>
      <c r="L774">
        <v>716250.79</v>
      </c>
      <c r="M774">
        <v>9898432.3200000003</v>
      </c>
    </row>
    <row r="775" spans="1:13" hidden="1" x14ac:dyDescent="0.25">
      <c r="A775">
        <v>773</v>
      </c>
      <c r="B775" t="s">
        <v>397</v>
      </c>
      <c r="C775" t="s">
        <v>398</v>
      </c>
      <c r="D775" t="s">
        <v>399</v>
      </c>
      <c r="E775" t="s">
        <v>887</v>
      </c>
      <c r="F775" t="s">
        <v>887</v>
      </c>
      <c r="G775" t="s">
        <v>228</v>
      </c>
      <c r="H775">
        <v>-1</v>
      </c>
      <c r="I775" t="s">
        <v>400</v>
      </c>
      <c r="J775">
        <v>30316001063</v>
      </c>
      <c r="K775" t="s">
        <v>498</v>
      </c>
      <c r="L775">
        <v>833536.61</v>
      </c>
      <c r="M775">
        <v>9831436.2699999996</v>
      </c>
    </row>
    <row r="776" spans="1:13" hidden="1" x14ac:dyDescent="0.25">
      <c r="A776">
        <v>774</v>
      </c>
      <c r="B776" t="s">
        <v>397</v>
      </c>
      <c r="C776" t="s">
        <v>398</v>
      </c>
      <c r="D776" t="s">
        <v>399</v>
      </c>
      <c r="E776" t="s">
        <v>1076</v>
      </c>
      <c r="F776" t="s">
        <v>1076</v>
      </c>
      <c r="G776" t="s">
        <v>228</v>
      </c>
      <c r="H776">
        <v>-1</v>
      </c>
      <c r="I776" t="s">
        <v>400</v>
      </c>
      <c r="J776">
        <v>30105002051</v>
      </c>
      <c r="K776" t="s">
        <v>498</v>
      </c>
      <c r="L776">
        <v>704729.72880000004</v>
      </c>
      <c r="M776">
        <v>9911370.8389999997</v>
      </c>
    </row>
    <row r="777" spans="1:13" hidden="1" x14ac:dyDescent="0.25">
      <c r="A777">
        <v>775</v>
      </c>
      <c r="B777" t="s">
        <v>397</v>
      </c>
      <c r="C777" t="s">
        <v>398</v>
      </c>
      <c r="D777" t="s">
        <v>399</v>
      </c>
      <c r="E777" t="s">
        <v>624</v>
      </c>
      <c r="F777" t="s">
        <v>624</v>
      </c>
      <c r="G777" t="s">
        <v>228</v>
      </c>
      <c r="H777">
        <v>-1</v>
      </c>
      <c r="I777" t="s">
        <v>400</v>
      </c>
      <c r="J777">
        <v>30212005055</v>
      </c>
      <c r="K777" t="s">
        <v>498</v>
      </c>
      <c r="L777">
        <v>675460.1</v>
      </c>
      <c r="M777">
        <v>9892969.1999999993</v>
      </c>
    </row>
    <row r="778" spans="1:13" hidden="1" x14ac:dyDescent="0.25">
      <c r="A778">
        <v>776</v>
      </c>
      <c r="B778" t="s">
        <v>397</v>
      </c>
      <c r="C778" t="s">
        <v>398</v>
      </c>
      <c r="D778" t="s">
        <v>399</v>
      </c>
      <c r="E778" t="s">
        <v>1077</v>
      </c>
      <c r="F778" t="s">
        <v>1077</v>
      </c>
      <c r="G778" t="s">
        <v>1078</v>
      </c>
      <c r="H778">
        <v>-1</v>
      </c>
      <c r="I778" t="s">
        <v>400</v>
      </c>
      <c r="J778">
        <v>30104001053</v>
      </c>
      <c r="K778" t="s">
        <v>498</v>
      </c>
      <c r="L778">
        <v>865272.27989999996</v>
      </c>
      <c r="M778">
        <v>10073030.332900001</v>
      </c>
    </row>
    <row r="779" spans="1:13" hidden="1" x14ac:dyDescent="0.25">
      <c r="A779">
        <v>777</v>
      </c>
      <c r="B779" t="s">
        <v>397</v>
      </c>
      <c r="C779" t="s">
        <v>398</v>
      </c>
      <c r="D779" t="s">
        <v>399</v>
      </c>
      <c r="E779" t="s">
        <v>1079</v>
      </c>
      <c r="F779" t="s">
        <v>1079</v>
      </c>
      <c r="G779" t="s">
        <v>228</v>
      </c>
      <c r="H779">
        <v>-1</v>
      </c>
      <c r="I779" t="s">
        <v>400</v>
      </c>
      <c r="J779">
        <v>30314009053</v>
      </c>
      <c r="K779" t="s">
        <v>498</v>
      </c>
      <c r="L779">
        <v>892422.80669999996</v>
      </c>
      <c r="M779">
        <v>9717436.2747000009</v>
      </c>
    </row>
    <row r="780" spans="1:13" hidden="1" x14ac:dyDescent="0.25">
      <c r="A780">
        <v>778</v>
      </c>
      <c r="B780" t="s">
        <v>397</v>
      </c>
      <c r="C780" t="s">
        <v>398</v>
      </c>
      <c r="D780" t="s">
        <v>399</v>
      </c>
      <c r="E780" t="s">
        <v>1080</v>
      </c>
      <c r="F780" t="s">
        <v>1080</v>
      </c>
      <c r="G780" t="s">
        <v>228</v>
      </c>
      <c r="H780">
        <v>-1</v>
      </c>
      <c r="I780" t="s">
        <v>400</v>
      </c>
      <c r="J780">
        <v>30110005052</v>
      </c>
      <c r="K780" t="s">
        <v>498</v>
      </c>
      <c r="L780">
        <v>835764.43660000002</v>
      </c>
      <c r="M780">
        <v>10032805.5207</v>
      </c>
    </row>
    <row r="781" spans="1:13" hidden="1" x14ac:dyDescent="0.25">
      <c r="A781">
        <v>779</v>
      </c>
      <c r="B781" t="s">
        <v>397</v>
      </c>
      <c r="C781" t="s">
        <v>398</v>
      </c>
      <c r="D781" t="s">
        <v>399</v>
      </c>
      <c r="E781" t="s">
        <v>1081</v>
      </c>
      <c r="F781" t="s">
        <v>1081</v>
      </c>
      <c r="G781" t="s">
        <v>228</v>
      </c>
      <c r="H781">
        <v>-1</v>
      </c>
      <c r="I781" t="s">
        <v>400</v>
      </c>
      <c r="J781">
        <v>30104005053</v>
      </c>
      <c r="K781" t="s">
        <v>498</v>
      </c>
      <c r="L781">
        <v>861727.929</v>
      </c>
      <c r="M781">
        <v>10066386.7875</v>
      </c>
    </row>
    <row r="782" spans="1:13" hidden="1" x14ac:dyDescent="0.25">
      <c r="A782">
        <v>780</v>
      </c>
      <c r="B782" t="s">
        <v>397</v>
      </c>
      <c r="C782" t="s">
        <v>398</v>
      </c>
      <c r="D782" t="s">
        <v>399</v>
      </c>
      <c r="E782" t="s">
        <v>1082</v>
      </c>
      <c r="F782" t="s">
        <v>1082</v>
      </c>
      <c r="G782" t="s">
        <v>228</v>
      </c>
      <c r="H782">
        <v>-1</v>
      </c>
      <c r="I782" t="s">
        <v>400</v>
      </c>
      <c r="J782">
        <v>30314009051</v>
      </c>
      <c r="K782" t="s">
        <v>498</v>
      </c>
      <c r="L782">
        <v>948731.33</v>
      </c>
      <c r="M782">
        <v>9709758.9392000008</v>
      </c>
    </row>
    <row r="783" spans="1:13" hidden="1" x14ac:dyDescent="0.25">
      <c r="A783">
        <v>781</v>
      </c>
      <c r="B783" t="s">
        <v>397</v>
      </c>
      <c r="C783" t="s">
        <v>398</v>
      </c>
      <c r="D783" t="s">
        <v>399</v>
      </c>
      <c r="E783" t="s">
        <v>1083</v>
      </c>
      <c r="F783" t="s">
        <v>1083</v>
      </c>
      <c r="G783" t="s">
        <v>228</v>
      </c>
      <c r="H783">
        <v>-1</v>
      </c>
      <c r="I783" t="s">
        <v>400</v>
      </c>
      <c r="J783">
        <v>30322002053</v>
      </c>
      <c r="K783" t="s">
        <v>498</v>
      </c>
      <c r="L783">
        <v>1104447.2117999999</v>
      </c>
      <c r="M783">
        <v>9919081.1710000001</v>
      </c>
    </row>
    <row r="784" spans="1:13" hidden="1" x14ac:dyDescent="0.25">
      <c r="A784">
        <v>782</v>
      </c>
      <c r="B784" t="s">
        <v>397</v>
      </c>
      <c r="C784" t="s">
        <v>398</v>
      </c>
      <c r="D784" t="s">
        <v>399</v>
      </c>
      <c r="E784" t="s">
        <v>1084</v>
      </c>
      <c r="F784" t="s">
        <v>1084</v>
      </c>
      <c r="G784" t="s">
        <v>228</v>
      </c>
      <c r="H784">
        <v>-1</v>
      </c>
      <c r="I784" t="s">
        <v>400</v>
      </c>
      <c r="J784">
        <v>30316001059</v>
      </c>
      <c r="K784" t="s">
        <v>498</v>
      </c>
      <c r="L784">
        <v>1051370.2356</v>
      </c>
      <c r="M784">
        <v>9764685.0479000006</v>
      </c>
    </row>
    <row r="785" spans="1:13" hidden="1" x14ac:dyDescent="0.25">
      <c r="A785">
        <v>783</v>
      </c>
      <c r="B785" t="s">
        <v>397</v>
      </c>
      <c r="C785" t="s">
        <v>398</v>
      </c>
      <c r="D785" t="s">
        <v>399</v>
      </c>
      <c r="E785" t="s">
        <v>1061</v>
      </c>
      <c r="F785" t="s">
        <v>1061</v>
      </c>
      <c r="G785" t="s">
        <v>1085</v>
      </c>
      <c r="H785">
        <v>-1</v>
      </c>
      <c r="I785" t="s">
        <v>400</v>
      </c>
      <c r="J785">
        <v>30316001056</v>
      </c>
      <c r="K785" t="s">
        <v>498</v>
      </c>
      <c r="L785">
        <v>949019.2108</v>
      </c>
      <c r="M785">
        <v>9771647.3106999993</v>
      </c>
    </row>
    <row r="786" spans="1:13" hidden="1" x14ac:dyDescent="0.25">
      <c r="A786">
        <v>784</v>
      </c>
      <c r="B786" t="s">
        <v>397</v>
      </c>
      <c r="C786" t="s">
        <v>398</v>
      </c>
      <c r="D786" t="s">
        <v>399</v>
      </c>
      <c r="E786" t="s">
        <v>1086</v>
      </c>
      <c r="F786" t="s">
        <v>1086</v>
      </c>
      <c r="G786" t="s">
        <v>228</v>
      </c>
      <c r="H786">
        <v>-1</v>
      </c>
      <c r="I786" t="s">
        <v>400</v>
      </c>
      <c r="J786">
        <v>30117001077</v>
      </c>
      <c r="K786" t="s">
        <v>498</v>
      </c>
      <c r="L786">
        <v>783115.16</v>
      </c>
      <c r="M786">
        <v>9994781.3300000001</v>
      </c>
    </row>
    <row r="787" spans="1:13" hidden="1" x14ac:dyDescent="0.25">
      <c r="A787">
        <v>785</v>
      </c>
      <c r="B787" t="s">
        <v>397</v>
      </c>
      <c r="C787" t="s">
        <v>398</v>
      </c>
      <c r="D787" t="s">
        <v>399</v>
      </c>
      <c r="E787" t="s">
        <v>631</v>
      </c>
      <c r="F787" t="s">
        <v>631</v>
      </c>
      <c r="G787" t="s">
        <v>228</v>
      </c>
      <c r="H787">
        <v>-1</v>
      </c>
      <c r="I787" t="s">
        <v>400</v>
      </c>
      <c r="J787">
        <v>30117001080</v>
      </c>
      <c r="K787" t="s">
        <v>498</v>
      </c>
      <c r="L787">
        <v>783984.01390000002</v>
      </c>
      <c r="M787">
        <v>9998404.7566999998</v>
      </c>
    </row>
    <row r="788" spans="1:13" hidden="1" x14ac:dyDescent="0.25">
      <c r="A788">
        <v>786</v>
      </c>
      <c r="B788" t="s">
        <v>397</v>
      </c>
      <c r="C788" t="s">
        <v>398</v>
      </c>
      <c r="D788" t="s">
        <v>399</v>
      </c>
      <c r="E788" t="s">
        <v>1087</v>
      </c>
      <c r="F788" t="s">
        <v>1087</v>
      </c>
      <c r="G788" t="s">
        <v>228</v>
      </c>
      <c r="H788">
        <v>-1</v>
      </c>
      <c r="I788" t="s">
        <v>400</v>
      </c>
      <c r="J788">
        <v>30117001064</v>
      </c>
      <c r="K788" t="s">
        <v>498</v>
      </c>
      <c r="L788">
        <v>789120.97</v>
      </c>
      <c r="M788">
        <v>9967742.8200000003</v>
      </c>
    </row>
    <row r="789" spans="1:13" hidden="1" x14ac:dyDescent="0.25">
      <c r="A789">
        <v>787</v>
      </c>
      <c r="B789" t="s">
        <v>397</v>
      </c>
      <c r="C789" t="s">
        <v>398</v>
      </c>
      <c r="D789" t="s">
        <v>399</v>
      </c>
      <c r="E789" t="s">
        <v>1088</v>
      </c>
      <c r="F789" t="s">
        <v>1088</v>
      </c>
      <c r="G789" t="s">
        <v>228</v>
      </c>
      <c r="H789">
        <v>-1</v>
      </c>
      <c r="I789" t="s">
        <v>400</v>
      </c>
      <c r="J789">
        <v>30117001051</v>
      </c>
      <c r="K789" t="s">
        <v>498</v>
      </c>
      <c r="L789">
        <v>787643.88170000003</v>
      </c>
      <c r="M789">
        <v>9966116.5010000002</v>
      </c>
    </row>
    <row r="790" spans="1:13" hidden="1" x14ac:dyDescent="0.25">
      <c r="A790">
        <v>788</v>
      </c>
      <c r="B790" t="s">
        <v>397</v>
      </c>
      <c r="C790" t="s">
        <v>398</v>
      </c>
      <c r="D790" t="s">
        <v>399</v>
      </c>
      <c r="E790" t="s">
        <v>1089</v>
      </c>
      <c r="F790" t="s">
        <v>1089</v>
      </c>
      <c r="G790" t="s">
        <v>228</v>
      </c>
      <c r="H790">
        <v>-1</v>
      </c>
      <c r="I790" t="s">
        <v>400</v>
      </c>
      <c r="J790">
        <v>30110006053</v>
      </c>
      <c r="K790" t="s">
        <v>498</v>
      </c>
      <c r="L790">
        <v>813042.54209999996</v>
      </c>
      <c r="M790">
        <v>10055496.7925</v>
      </c>
    </row>
    <row r="791" spans="1:13" hidden="1" x14ac:dyDescent="0.25">
      <c r="A791">
        <v>789</v>
      </c>
      <c r="B791" t="s">
        <v>397</v>
      </c>
      <c r="C791" t="s">
        <v>398</v>
      </c>
      <c r="D791" t="s">
        <v>399</v>
      </c>
      <c r="E791" t="s">
        <v>1090</v>
      </c>
      <c r="F791" t="s">
        <v>1090</v>
      </c>
      <c r="G791" t="s">
        <v>1091</v>
      </c>
      <c r="H791">
        <v>-1</v>
      </c>
      <c r="I791" t="s">
        <v>400</v>
      </c>
      <c r="J791">
        <v>30110004051</v>
      </c>
      <c r="K791" t="s">
        <v>498</v>
      </c>
      <c r="L791">
        <v>806047.58</v>
      </c>
      <c r="M791">
        <v>10027307.68</v>
      </c>
    </row>
    <row r="792" spans="1:13" hidden="1" x14ac:dyDescent="0.25">
      <c r="A792">
        <v>790</v>
      </c>
      <c r="B792" t="s">
        <v>397</v>
      </c>
      <c r="C792" t="s">
        <v>398</v>
      </c>
      <c r="D792" t="s">
        <v>399</v>
      </c>
      <c r="E792" t="s">
        <v>1092</v>
      </c>
      <c r="F792" t="s">
        <v>1092</v>
      </c>
      <c r="G792" t="s">
        <v>228</v>
      </c>
      <c r="H792">
        <v>-1</v>
      </c>
      <c r="I792" t="s">
        <v>400</v>
      </c>
      <c r="J792">
        <v>30104002054</v>
      </c>
      <c r="K792" t="s">
        <v>498</v>
      </c>
      <c r="L792">
        <v>828806.06270000001</v>
      </c>
      <c r="M792">
        <v>10054575.7809</v>
      </c>
    </row>
    <row r="793" spans="1:13" hidden="1" x14ac:dyDescent="0.25">
      <c r="A793">
        <v>791</v>
      </c>
      <c r="B793" t="s">
        <v>397</v>
      </c>
      <c r="C793" t="s">
        <v>398</v>
      </c>
      <c r="D793" t="s">
        <v>399</v>
      </c>
      <c r="E793" t="s">
        <v>1093</v>
      </c>
      <c r="F793" t="s">
        <v>1093</v>
      </c>
      <c r="G793" t="s">
        <v>228</v>
      </c>
      <c r="H793">
        <v>-1</v>
      </c>
      <c r="I793" t="s">
        <v>400</v>
      </c>
      <c r="J793">
        <v>30110006051</v>
      </c>
      <c r="K793" t="s">
        <v>498</v>
      </c>
      <c r="L793">
        <v>810203.61</v>
      </c>
      <c r="M793">
        <v>10056784.449999999</v>
      </c>
    </row>
    <row r="794" spans="1:13" hidden="1" x14ac:dyDescent="0.25">
      <c r="A794">
        <v>792</v>
      </c>
      <c r="B794" t="s">
        <v>397</v>
      </c>
      <c r="C794" t="s">
        <v>398</v>
      </c>
      <c r="D794" t="s">
        <v>399</v>
      </c>
      <c r="E794" t="s">
        <v>1094</v>
      </c>
      <c r="F794" t="s">
        <v>1094</v>
      </c>
      <c r="G794" t="s">
        <v>1095</v>
      </c>
      <c r="H794">
        <v>-1</v>
      </c>
      <c r="I794" t="s">
        <v>400</v>
      </c>
      <c r="J794">
        <v>30105005051</v>
      </c>
      <c r="K794" t="s">
        <v>498</v>
      </c>
      <c r="L794">
        <v>766605.03</v>
      </c>
      <c r="M794">
        <v>9878686.2100000009</v>
      </c>
    </row>
    <row r="795" spans="1:13" hidden="1" x14ac:dyDescent="0.25">
      <c r="A795">
        <v>793</v>
      </c>
      <c r="B795" t="s">
        <v>397</v>
      </c>
      <c r="C795" t="s">
        <v>398</v>
      </c>
      <c r="D795" t="s">
        <v>399</v>
      </c>
      <c r="E795" t="s">
        <v>1096</v>
      </c>
      <c r="F795" t="s">
        <v>1096</v>
      </c>
      <c r="G795" t="s">
        <v>228</v>
      </c>
      <c r="H795">
        <v>-1</v>
      </c>
      <c r="I795" t="s">
        <v>400</v>
      </c>
      <c r="J795">
        <v>30105005052</v>
      </c>
      <c r="K795" t="s">
        <v>498</v>
      </c>
      <c r="L795">
        <v>755968.43</v>
      </c>
      <c r="M795">
        <v>9881656.9700000007</v>
      </c>
    </row>
    <row r="796" spans="1:13" hidden="1" x14ac:dyDescent="0.25">
      <c r="A796">
        <v>794</v>
      </c>
      <c r="B796" t="s">
        <v>397</v>
      </c>
      <c r="C796" t="s">
        <v>398</v>
      </c>
      <c r="D796" t="s">
        <v>399</v>
      </c>
      <c r="E796" t="s">
        <v>1097</v>
      </c>
      <c r="F796" t="s">
        <v>1097</v>
      </c>
      <c r="G796" t="s">
        <v>228</v>
      </c>
      <c r="H796">
        <v>-1</v>
      </c>
      <c r="I796" t="s">
        <v>400</v>
      </c>
      <c r="J796">
        <v>30118008056</v>
      </c>
      <c r="K796" t="s">
        <v>498</v>
      </c>
      <c r="L796">
        <v>780515.31</v>
      </c>
      <c r="M796">
        <v>9878152.6500000004</v>
      </c>
    </row>
    <row r="797" spans="1:13" hidden="1" x14ac:dyDescent="0.25">
      <c r="A797">
        <v>795</v>
      </c>
      <c r="B797" t="s">
        <v>397</v>
      </c>
      <c r="C797" t="s">
        <v>398</v>
      </c>
      <c r="D797" t="s">
        <v>399</v>
      </c>
      <c r="E797" t="s">
        <v>733</v>
      </c>
      <c r="F797" t="s">
        <v>733</v>
      </c>
      <c r="G797" t="s">
        <v>228</v>
      </c>
      <c r="H797">
        <v>-1</v>
      </c>
      <c r="I797" t="s">
        <v>400</v>
      </c>
      <c r="J797">
        <v>30118008055</v>
      </c>
      <c r="K797" t="s">
        <v>498</v>
      </c>
      <c r="L797">
        <v>773875.27</v>
      </c>
      <c r="M797">
        <v>9874442.1600000001</v>
      </c>
    </row>
    <row r="798" spans="1:13" hidden="1" x14ac:dyDescent="0.25">
      <c r="A798">
        <v>796</v>
      </c>
      <c r="B798" t="s">
        <v>397</v>
      </c>
      <c r="C798" t="s">
        <v>398</v>
      </c>
      <c r="D798" t="s">
        <v>399</v>
      </c>
      <c r="E798" t="s">
        <v>1098</v>
      </c>
      <c r="F798" t="s">
        <v>1098</v>
      </c>
      <c r="G798" t="s">
        <v>228</v>
      </c>
      <c r="H798">
        <v>-1</v>
      </c>
      <c r="I798" t="s">
        <v>400</v>
      </c>
      <c r="J798">
        <v>30118001059</v>
      </c>
      <c r="K798" t="s">
        <v>498</v>
      </c>
      <c r="L798">
        <v>752387.04</v>
      </c>
      <c r="M798">
        <v>9859574.1600000001</v>
      </c>
    </row>
    <row r="799" spans="1:13" hidden="1" x14ac:dyDescent="0.25">
      <c r="A799">
        <v>797</v>
      </c>
      <c r="B799" t="s">
        <v>397</v>
      </c>
      <c r="C799" t="s">
        <v>398</v>
      </c>
      <c r="D799" t="s">
        <v>399</v>
      </c>
      <c r="E799" t="s">
        <v>1099</v>
      </c>
      <c r="F799" t="s">
        <v>1099</v>
      </c>
      <c r="G799" t="s">
        <v>228</v>
      </c>
      <c r="H799">
        <v>-1</v>
      </c>
      <c r="I799" t="s">
        <v>400</v>
      </c>
      <c r="J799">
        <v>30123001057</v>
      </c>
      <c r="K799" t="s">
        <v>498</v>
      </c>
      <c r="L799">
        <v>696266.49840000004</v>
      </c>
      <c r="M799">
        <v>9929310.3885999992</v>
      </c>
    </row>
    <row r="800" spans="1:13" hidden="1" x14ac:dyDescent="0.25">
      <c r="A800">
        <v>798</v>
      </c>
      <c r="B800" t="s">
        <v>397</v>
      </c>
      <c r="C800" t="s">
        <v>398</v>
      </c>
      <c r="D800" t="s">
        <v>399</v>
      </c>
      <c r="E800" t="s">
        <v>1100</v>
      </c>
      <c r="F800" t="s">
        <v>1100</v>
      </c>
      <c r="G800" t="s">
        <v>860</v>
      </c>
      <c r="H800">
        <v>-1</v>
      </c>
      <c r="I800" t="s">
        <v>400</v>
      </c>
      <c r="J800">
        <v>30105005054</v>
      </c>
      <c r="K800" t="s">
        <v>498</v>
      </c>
      <c r="L800">
        <v>771029.1</v>
      </c>
      <c r="M800">
        <v>9885684.25</v>
      </c>
    </row>
    <row r="801" spans="1:13" hidden="1" x14ac:dyDescent="0.25">
      <c r="A801">
        <v>799</v>
      </c>
      <c r="B801" t="s">
        <v>397</v>
      </c>
      <c r="C801" t="s">
        <v>398</v>
      </c>
      <c r="D801" t="s">
        <v>399</v>
      </c>
      <c r="E801" t="s">
        <v>1101</v>
      </c>
      <c r="F801" t="s">
        <v>1101</v>
      </c>
      <c r="G801" t="s">
        <v>228</v>
      </c>
      <c r="H801">
        <v>-1</v>
      </c>
      <c r="I801" t="s">
        <v>400</v>
      </c>
      <c r="J801">
        <v>30105005055</v>
      </c>
      <c r="K801" t="s">
        <v>498</v>
      </c>
      <c r="L801">
        <v>767180.65969999996</v>
      </c>
      <c r="M801">
        <v>9882016.0588000007</v>
      </c>
    </row>
    <row r="802" spans="1:13" hidden="1" x14ac:dyDescent="0.25">
      <c r="A802">
        <v>800</v>
      </c>
      <c r="B802" t="s">
        <v>397</v>
      </c>
      <c r="C802" t="s">
        <v>398</v>
      </c>
      <c r="D802" t="s">
        <v>399</v>
      </c>
      <c r="E802" t="s">
        <v>1102</v>
      </c>
      <c r="F802" t="s">
        <v>1102</v>
      </c>
      <c r="G802" t="s">
        <v>228</v>
      </c>
      <c r="H802">
        <v>-1</v>
      </c>
      <c r="I802" t="s">
        <v>400</v>
      </c>
      <c r="J802">
        <v>30321001058</v>
      </c>
      <c r="K802" t="s">
        <v>498</v>
      </c>
      <c r="L802">
        <v>946444.14170000004</v>
      </c>
      <c r="M802">
        <v>10008843.655999999</v>
      </c>
    </row>
    <row r="803" spans="1:13" hidden="1" x14ac:dyDescent="0.25">
      <c r="A803">
        <v>801</v>
      </c>
      <c r="B803" t="s">
        <v>397</v>
      </c>
      <c r="C803" t="s">
        <v>398</v>
      </c>
      <c r="D803" t="s">
        <v>399</v>
      </c>
      <c r="E803" t="s">
        <v>795</v>
      </c>
      <c r="F803" t="s">
        <v>795</v>
      </c>
      <c r="G803" t="s">
        <v>228</v>
      </c>
      <c r="H803">
        <v>-1</v>
      </c>
      <c r="I803" t="s">
        <v>400</v>
      </c>
      <c r="J803">
        <v>30121001057</v>
      </c>
      <c r="K803" t="s">
        <v>498</v>
      </c>
      <c r="L803">
        <v>936918.93680000002</v>
      </c>
      <c r="M803">
        <v>10009267.538799999</v>
      </c>
    </row>
    <row r="804" spans="1:13" hidden="1" x14ac:dyDescent="0.25">
      <c r="A804">
        <v>802</v>
      </c>
      <c r="B804" t="s">
        <v>397</v>
      </c>
      <c r="C804" t="s">
        <v>398</v>
      </c>
      <c r="D804" t="s">
        <v>399</v>
      </c>
      <c r="E804" t="s">
        <v>1103</v>
      </c>
      <c r="F804" t="s">
        <v>1103</v>
      </c>
      <c r="G804" t="s">
        <v>228</v>
      </c>
      <c r="H804">
        <v>-1</v>
      </c>
      <c r="I804" t="s">
        <v>400</v>
      </c>
      <c r="J804">
        <v>30322004054</v>
      </c>
      <c r="K804" t="s">
        <v>498</v>
      </c>
      <c r="L804">
        <v>896991.96900000004</v>
      </c>
      <c r="M804">
        <v>9917074.9722000007</v>
      </c>
    </row>
    <row r="805" spans="1:13" hidden="1" x14ac:dyDescent="0.25">
      <c r="A805">
        <v>803</v>
      </c>
      <c r="B805" t="s">
        <v>397</v>
      </c>
      <c r="C805" t="s">
        <v>398</v>
      </c>
      <c r="D805" t="s">
        <v>399</v>
      </c>
      <c r="E805" t="s">
        <v>1104</v>
      </c>
      <c r="F805" t="s">
        <v>1104</v>
      </c>
      <c r="G805" t="s">
        <v>228</v>
      </c>
      <c r="H805">
        <v>-1</v>
      </c>
      <c r="I805" t="s">
        <v>400</v>
      </c>
      <c r="J805">
        <v>30321003054</v>
      </c>
      <c r="K805" t="s">
        <v>498</v>
      </c>
      <c r="L805">
        <v>1035482.7485</v>
      </c>
      <c r="M805">
        <v>10041185.655999999</v>
      </c>
    </row>
    <row r="806" spans="1:13" hidden="1" x14ac:dyDescent="0.25">
      <c r="A806">
        <v>804</v>
      </c>
      <c r="B806" t="s">
        <v>397</v>
      </c>
      <c r="C806" t="s">
        <v>398</v>
      </c>
      <c r="D806" t="s">
        <v>399</v>
      </c>
      <c r="E806" t="s">
        <v>1105</v>
      </c>
      <c r="F806" t="s">
        <v>1105</v>
      </c>
      <c r="G806" t="s">
        <v>228</v>
      </c>
      <c r="H806">
        <v>-1</v>
      </c>
      <c r="I806" t="s">
        <v>400</v>
      </c>
      <c r="J806">
        <v>30105005053</v>
      </c>
      <c r="K806" t="s">
        <v>498</v>
      </c>
      <c r="L806">
        <v>764032.51</v>
      </c>
      <c r="M806">
        <v>9878998.1899999995</v>
      </c>
    </row>
    <row r="807" spans="1:13" hidden="1" x14ac:dyDescent="0.25">
      <c r="A807">
        <v>805</v>
      </c>
      <c r="B807" t="s">
        <v>397</v>
      </c>
      <c r="C807" t="s">
        <v>398</v>
      </c>
      <c r="D807" t="s">
        <v>399</v>
      </c>
      <c r="E807" t="s">
        <v>1106</v>
      </c>
      <c r="F807" t="s">
        <v>1106</v>
      </c>
      <c r="G807" t="s">
        <v>228</v>
      </c>
      <c r="H807">
        <v>-1</v>
      </c>
      <c r="I807" t="s">
        <v>400</v>
      </c>
      <c r="J807">
        <v>30321007051</v>
      </c>
      <c r="K807" t="s">
        <v>498</v>
      </c>
      <c r="L807">
        <v>1069097.7538999999</v>
      </c>
      <c r="M807">
        <v>9970632.5677000005</v>
      </c>
    </row>
    <row r="808" spans="1:13" hidden="1" x14ac:dyDescent="0.25">
      <c r="A808">
        <v>806</v>
      </c>
      <c r="B808" t="s">
        <v>397</v>
      </c>
      <c r="C808" t="s">
        <v>398</v>
      </c>
      <c r="D808" t="s">
        <v>399</v>
      </c>
      <c r="E808" t="s">
        <v>528</v>
      </c>
      <c r="F808" t="s">
        <v>528</v>
      </c>
      <c r="G808" t="s">
        <v>228</v>
      </c>
      <c r="H808">
        <v>-1</v>
      </c>
      <c r="I808" t="s">
        <v>400</v>
      </c>
      <c r="J808">
        <v>30321006052</v>
      </c>
      <c r="K808" t="s">
        <v>498</v>
      </c>
      <c r="L808">
        <v>931399.27390000003</v>
      </c>
      <c r="M808">
        <v>10009615.064300001</v>
      </c>
    </row>
    <row r="809" spans="1:13" hidden="1" x14ac:dyDescent="0.25">
      <c r="A809">
        <v>807</v>
      </c>
      <c r="B809" t="s">
        <v>397</v>
      </c>
      <c r="C809" t="s">
        <v>398</v>
      </c>
      <c r="D809" t="s">
        <v>399</v>
      </c>
      <c r="E809" t="s">
        <v>1107</v>
      </c>
      <c r="F809" t="s">
        <v>1107</v>
      </c>
      <c r="G809" t="s">
        <v>228</v>
      </c>
      <c r="H809">
        <v>-1</v>
      </c>
      <c r="I809" t="s">
        <v>400</v>
      </c>
      <c r="J809">
        <v>30321004055</v>
      </c>
      <c r="K809" t="s">
        <v>498</v>
      </c>
      <c r="L809">
        <v>969950.93980000005</v>
      </c>
      <c r="M809">
        <v>9979473.3717999998</v>
      </c>
    </row>
    <row r="810" spans="1:13" hidden="1" x14ac:dyDescent="0.25">
      <c r="A810">
        <v>808</v>
      </c>
      <c r="B810" t="s">
        <v>397</v>
      </c>
      <c r="C810" t="s">
        <v>398</v>
      </c>
      <c r="D810" t="s">
        <v>399</v>
      </c>
      <c r="E810" t="s">
        <v>1108</v>
      </c>
      <c r="F810" t="s">
        <v>1108</v>
      </c>
      <c r="G810" t="s">
        <v>228</v>
      </c>
      <c r="H810">
        <v>-1</v>
      </c>
      <c r="I810" t="s">
        <v>400</v>
      </c>
      <c r="J810">
        <v>30105004051</v>
      </c>
      <c r="K810" t="s">
        <v>498</v>
      </c>
      <c r="L810">
        <v>730076.59</v>
      </c>
      <c r="M810">
        <v>9876179.25</v>
      </c>
    </row>
    <row r="811" spans="1:13" hidden="1" x14ac:dyDescent="0.25">
      <c r="A811">
        <v>809</v>
      </c>
      <c r="B811" t="s">
        <v>397</v>
      </c>
      <c r="C811" t="s">
        <v>398</v>
      </c>
      <c r="D811" t="s">
        <v>399</v>
      </c>
      <c r="E811" t="s">
        <v>659</v>
      </c>
      <c r="F811" t="s">
        <v>659</v>
      </c>
      <c r="G811" t="s">
        <v>228</v>
      </c>
      <c r="H811">
        <v>-1</v>
      </c>
      <c r="I811" t="s">
        <v>400</v>
      </c>
      <c r="J811">
        <v>30212005053</v>
      </c>
      <c r="K811" t="s">
        <v>498</v>
      </c>
      <c r="L811">
        <v>674029.41</v>
      </c>
      <c r="M811">
        <v>9876652.5800000001</v>
      </c>
    </row>
    <row r="812" spans="1:13" hidden="1" x14ac:dyDescent="0.25">
      <c r="A812">
        <v>810</v>
      </c>
      <c r="B812" t="s">
        <v>397</v>
      </c>
      <c r="C812" t="s">
        <v>398</v>
      </c>
      <c r="D812" t="s">
        <v>399</v>
      </c>
      <c r="E812" t="s">
        <v>1109</v>
      </c>
      <c r="F812" t="s">
        <v>1109</v>
      </c>
      <c r="G812" t="s">
        <v>228</v>
      </c>
      <c r="H812">
        <v>-1</v>
      </c>
      <c r="I812" t="s">
        <v>400</v>
      </c>
      <c r="J812">
        <v>30105003051</v>
      </c>
      <c r="K812" t="s">
        <v>498</v>
      </c>
      <c r="L812">
        <v>697736.3</v>
      </c>
      <c r="M812">
        <v>9870169.6600000001</v>
      </c>
    </row>
    <row r="813" spans="1:13" hidden="1" x14ac:dyDescent="0.25">
      <c r="A813">
        <v>811</v>
      </c>
      <c r="B813" t="s">
        <v>397</v>
      </c>
      <c r="C813" t="s">
        <v>398</v>
      </c>
      <c r="D813" t="s">
        <v>399</v>
      </c>
      <c r="E813" t="s">
        <v>477</v>
      </c>
      <c r="F813" t="s">
        <v>477</v>
      </c>
      <c r="G813" t="s">
        <v>228</v>
      </c>
      <c r="H813">
        <v>-1</v>
      </c>
      <c r="I813" t="s">
        <v>400</v>
      </c>
      <c r="J813">
        <v>30212001055</v>
      </c>
      <c r="K813" t="s">
        <v>498</v>
      </c>
      <c r="L813">
        <v>678947.05</v>
      </c>
      <c r="M813">
        <v>9811340.5199999996</v>
      </c>
    </row>
    <row r="814" spans="1:13" hidden="1" x14ac:dyDescent="0.25">
      <c r="A814">
        <v>812</v>
      </c>
      <c r="B814" t="s">
        <v>397</v>
      </c>
      <c r="C814" t="s">
        <v>398</v>
      </c>
      <c r="D814" t="s">
        <v>399</v>
      </c>
      <c r="E814" t="s">
        <v>1110</v>
      </c>
      <c r="F814" t="s">
        <v>1110</v>
      </c>
      <c r="G814" t="s">
        <v>550</v>
      </c>
      <c r="H814">
        <v>-1</v>
      </c>
      <c r="I814" t="s">
        <v>400</v>
      </c>
      <c r="J814">
        <v>30209008051</v>
      </c>
      <c r="K814" t="s">
        <v>498</v>
      </c>
      <c r="L814">
        <v>659004.10019999999</v>
      </c>
      <c r="M814">
        <v>9890991.8582000006</v>
      </c>
    </row>
    <row r="815" spans="1:13" hidden="1" x14ac:dyDescent="0.25">
      <c r="A815">
        <v>813</v>
      </c>
      <c r="B815" t="s">
        <v>397</v>
      </c>
      <c r="C815" t="s">
        <v>398</v>
      </c>
      <c r="D815" t="s">
        <v>399</v>
      </c>
      <c r="E815" t="s">
        <v>1111</v>
      </c>
      <c r="F815" t="s">
        <v>1111</v>
      </c>
      <c r="G815" t="s">
        <v>228</v>
      </c>
      <c r="H815">
        <v>-1</v>
      </c>
      <c r="I815" t="s">
        <v>400</v>
      </c>
      <c r="J815">
        <v>30209006053</v>
      </c>
      <c r="K815" t="s">
        <v>498</v>
      </c>
      <c r="L815">
        <v>621398.27599999995</v>
      </c>
      <c r="M815">
        <v>9802595.5443999991</v>
      </c>
    </row>
    <row r="816" spans="1:13" hidden="1" x14ac:dyDescent="0.25">
      <c r="A816">
        <v>814</v>
      </c>
      <c r="B816" t="s">
        <v>397</v>
      </c>
      <c r="C816" t="s">
        <v>398</v>
      </c>
      <c r="D816" t="s">
        <v>399</v>
      </c>
      <c r="E816" t="s">
        <v>932</v>
      </c>
      <c r="F816" t="s">
        <v>932</v>
      </c>
      <c r="G816" t="s">
        <v>228</v>
      </c>
      <c r="H816">
        <v>-1</v>
      </c>
      <c r="I816" t="s">
        <v>400</v>
      </c>
      <c r="J816">
        <v>30212004052</v>
      </c>
      <c r="K816" t="s">
        <v>498</v>
      </c>
      <c r="L816">
        <v>660236.67680000002</v>
      </c>
      <c r="M816">
        <v>9820139.2171</v>
      </c>
    </row>
    <row r="817" spans="1:13" hidden="1" x14ac:dyDescent="0.25">
      <c r="A817">
        <v>815</v>
      </c>
      <c r="B817" t="s">
        <v>397</v>
      </c>
      <c r="C817" t="s">
        <v>398</v>
      </c>
      <c r="D817" t="s">
        <v>399</v>
      </c>
      <c r="E817" t="s">
        <v>1112</v>
      </c>
      <c r="F817" t="s">
        <v>1112</v>
      </c>
      <c r="G817" t="s">
        <v>228</v>
      </c>
      <c r="H817">
        <v>-1</v>
      </c>
      <c r="I817" t="s">
        <v>400</v>
      </c>
      <c r="J817">
        <v>30105001051</v>
      </c>
      <c r="K817" t="s">
        <v>498</v>
      </c>
      <c r="L817">
        <v>767547.22</v>
      </c>
      <c r="M817">
        <v>9904382.2699999996</v>
      </c>
    </row>
    <row r="818" spans="1:13" hidden="1" x14ac:dyDescent="0.25">
      <c r="A818">
        <v>816</v>
      </c>
      <c r="B818" t="s">
        <v>397</v>
      </c>
      <c r="C818" t="s">
        <v>398</v>
      </c>
      <c r="D818" t="s">
        <v>399</v>
      </c>
      <c r="E818" t="s">
        <v>1113</v>
      </c>
      <c r="F818" t="s">
        <v>1113</v>
      </c>
      <c r="G818" t="s">
        <v>1114</v>
      </c>
      <c r="H818">
        <v>-1</v>
      </c>
      <c r="I818" t="s">
        <v>400</v>
      </c>
      <c r="J818">
        <v>30118001064</v>
      </c>
      <c r="K818" t="s">
        <v>498</v>
      </c>
      <c r="L818">
        <v>750724.15</v>
      </c>
      <c r="M818">
        <v>9860015.9499999993</v>
      </c>
    </row>
    <row r="819" spans="1:13" hidden="1" x14ac:dyDescent="0.25">
      <c r="A819">
        <v>817</v>
      </c>
      <c r="B819" t="s">
        <v>397</v>
      </c>
      <c r="C819" t="s">
        <v>398</v>
      </c>
      <c r="D819" t="s">
        <v>399</v>
      </c>
      <c r="E819" t="s">
        <v>1115</v>
      </c>
      <c r="F819" t="s">
        <v>1115</v>
      </c>
      <c r="G819" t="s">
        <v>228</v>
      </c>
      <c r="H819">
        <v>-1</v>
      </c>
      <c r="I819" t="s">
        <v>400</v>
      </c>
      <c r="J819">
        <v>30118001063</v>
      </c>
      <c r="K819" t="s">
        <v>498</v>
      </c>
      <c r="L819">
        <v>762508.94</v>
      </c>
      <c r="M819">
        <v>9863672.5600000005</v>
      </c>
    </row>
    <row r="820" spans="1:13" hidden="1" x14ac:dyDescent="0.25">
      <c r="A820">
        <v>818</v>
      </c>
      <c r="B820" t="s">
        <v>397</v>
      </c>
      <c r="C820" t="s">
        <v>398</v>
      </c>
      <c r="D820" t="s">
        <v>399</v>
      </c>
      <c r="E820" t="s">
        <v>1116</v>
      </c>
      <c r="F820" t="s">
        <v>1116</v>
      </c>
      <c r="G820" t="s">
        <v>228</v>
      </c>
      <c r="H820">
        <v>-1</v>
      </c>
      <c r="I820" t="s">
        <v>400</v>
      </c>
      <c r="J820">
        <v>30118001056</v>
      </c>
      <c r="K820" t="s">
        <v>498</v>
      </c>
      <c r="L820">
        <v>768560.79</v>
      </c>
      <c r="M820">
        <v>9864137.2400000002</v>
      </c>
    </row>
    <row r="821" spans="1:13" hidden="1" x14ac:dyDescent="0.25">
      <c r="A821">
        <v>819</v>
      </c>
      <c r="B821" t="s">
        <v>397</v>
      </c>
      <c r="C821" t="s">
        <v>398</v>
      </c>
      <c r="D821" t="s">
        <v>399</v>
      </c>
      <c r="E821" t="s">
        <v>1117</v>
      </c>
      <c r="F821" t="s">
        <v>1117</v>
      </c>
      <c r="G821" t="s">
        <v>228</v>
      </c>
      <c r="H821">
        <v>-1</v>
      </c>
      <c r="I821" t="s">
        <v>400</v>
      </c>
      <c r="J821">
        <v>30118005053</v>
      </c>
      <c r="K821" t="s">
        <v>498</v>
      </c>
      <c r="L821">
        <v>778740.34380000003</v>
      </c>
      <c r="M821">
        <v>9860071.8697999995</v>
      </c>
    </row>
    <row r="822" spans="1:13" hidden="1" x14ac:dyDescent="0.25">
      <c r="A822">
        <v>820</v>
      </c>
      <c r="B822" t="s">
        <v>397</v>
      </c>
      <c r="C822" t="s">
        <v>398</v>
      </c>
      <c r="D822" t="s">
        <v>399</v>
      </c>
      <c r="E822" t="s">
        <v>1118</v>
      </c>
      <c r="F822" t="s">
        <v>1118</v>
      </c>
      <c r="G822" t="s">
        <v>811</v>
      </c>
      <c r="H822">
        <v>-1</v>
      </c>
      <c r="I822" t="s">
        <v>400</v>
      </c>
      <c r="J822">
        <v>30118008052</v>
      </c>
      <c r="K822" t="s">
        <v>498</v>
      </c>
      <c r="L822">
        <v>776642.6</v>
      </c>
      <c r="M822">
        <v>9864606.2300000004</v>
      </c>
    </row>
    <row r="823" spans="1:13" hidden="1" x14ac:dyDescent="0.25">
      <c r="A823">
        <v>821</v>
      </c>
      <c r="B823" t="s">
        <v>397</v>
      </c>
      <c r="C823" t="s">
        <v>398</v>
      </c>
      <c r="D823" t="s">
        <v>399</v>
      </c>
      <c r="E823" t="s">
        <v>1119</v>
      </c>
      <c r="F823" t="s">
        <v>1119</v>
      </c>
      <c r="G823" t="s">
        <v>228</v>
      </c>
      <c r="H823">
        <v>-1</v>
      </c>
      <c r="I823" t="s">
        <v>400</v>
      </c>
      <c r="J823">
        <v>30118008057</v>
      </c>
      <c r="K823" t="s">
        <v>498</v>
      </c>
      <c r="L823">
        <v>773927.55</v>
      </c>
      <c r="M823">
        <v>9866739.8699999992</v>
      </c>
    </row>
    <row r="824" spans="1:13" hidden="1" x14ac:dyDescent="0.25">
      <c r="A824">
        <v>822</v>
      </c>
      <c r="B824" t="s">
        <v>397</v>
      </c>
      <c r="C824" t="s">
        <v>398</v>
      </c>
      <c r="D824" t="s">
        <v>399</v>
      </c>
      <c r="E824" t="s">
        <v>1120</v>
      </c>
      <c r="F824" t="s">
        <v>1120</v>
      </c>
      <c r="G824" t="s">
        <v>1121</v>
      </c>
      <c r="H824">
        <v>-1</v>
      </c>
      <c r="I824" t="s">
        <v>400</v>
      </c>
      <c r="J824">
        <v>30118008053</v>
      </c>
      <c r="K824" t="s">
        <v>498</v>
      </c>
      <c r="L824">
        <v>775580.44779999997</v>
      </c>
      <c r="M824">
        <v>9870137.1480999999</v>
      </c>
    </row>
    <row r="825" spans="1:13" hidden="1" x14ac:dyDescent="0.25">
      <c r="A825">
        <v>823</v>
      </c>
      <c r="B825" t="s">
        <v>397</v>
      </c>
      <c r="C825" t="s">
        <v>398</v>
      </c>
      <c r="D825" t="s">
        <v>399</v>
      </c>
      <c r="E825" t="s">
        <v>1122</v>
      </c>
      <c r="F825" t="s">
        <v>1122</v>
      </c>
      <c r="G825" t="s">
        <v>228</v>
      </c>
      <c r="H825">
        <v>-1</v>
      </c>
      <c r="I825" t="s">
        <v>400</v>
      </c>
      <c r="J825">
        <v>30102001060</v>
      </c>
      <c r="K825" t="s">
        <v>498</v>
      </c>
      <c r="L825">
        <v>695872.16</v>
      </c>
      <c r="M825">
        <v>9863462.2699999996</v>
      </c>
    </row>
    <row r="826" spans="1:13" hidden="1" x14ac:dyDescent="0.25">
      <c r="A826">
        <v>824</v>
      </c>
      <c r="B826" t="s">
        <v>397</v>
      </c>
      <c r="C826" t="s">
        <v>398</v>
      </c>
      <c r="D826" t="s">
        <v>399</v>
      </c>
      <c r="E826" t="s">
        <v>1123</v>
      </c>
      <c r="F826" t="s">
        <v>1123</v>
      </c>
      <c r="G826" t="s">
        <v>228</v>
      </c>
      <c r="H826">
        <v>-1</v>
      </c>
      <c r="I826" t="s">
        <v>400</v>
      </c>
      <c r="J826">
        <v>30106001052</v>
      </c>
      <c r="K826" t="s">
        <v>498</v>
      </c>
      <c r="L826">
        <v>751147.8</v>
      </c>
      <c r="M826">
        <v>9817883.1199999992</v>
      </c>
    </row>
    <row r="827" spans="1:13" hidden="1" x14ac:dyDescent="0.25">
      <c r="A827">
        <v>825</v>
      </c>
      <c r="B827" t="s">
        <v>397</v>
      </c>
      <c r="C827" t="s">
        <v>398</v>
      </c>
      <c r="D827" t="s">
        <v>399</v>
      </c>
      <c r="E827" t="s">
        <v>706</v>
      </c>
      <c r="F827" t="s">
        <v>706</v>
      </c>
      <c r="G827" t="s">
        <v>228</v>
      </c>
      <c r="H827">
        <v>-1</v>
      </c>
      <c r="I827" t="s">
        <v>400</v>
      </c>
      <c r="J827">
        <v>30105004055</v>
      </c>
      <c r="K827" t="s">
        <v>498</v>
      </c>
      <c r="L827">
        <v>756213.91</v>
      </c>
      <c r="M827">
        <v>9898367.8000000007</v>
      </c>
    </row>
    <row r="828" spans="1:13" hidden="1" x14ac:dyDescent="0.25">
      <c r="A828">
        <v>826</v>
      </c>
      <c r="B828" t="s">
        <v>397</v>
      </c>
      <c r="C828" t="s">
        <v>398</v>
      </c>
      <c r="D828" t="s">
        <v>399</v>
      </c>
      <c r="E828" t="s">
        <v>1124</v>
      </c>
      <c r="F828" t="s">
        <v>1124</v>
      </c>
      <c r="G828" t="s">
        <v>228</v>
      </c>
      <c r="H828">
        <v>-1</v>
      </c>
      <c r="I828" t="s">
        <v>400</v>
      </c>
      <c r="J828">
        <v>30105001059</v>
      </c>
      <c r="K828" t="s">
        <v>498</v>
      </c>
      <c r="L828">
        <v>763120.18</v>
      </c>
      <c r="M828">
        <v>9919717.2300000004</v>
      </c>
    </row>
    <row r="829" spans="1:13" hidden="1" x14ac:dyDescent="0.25">
      <c r="A829">
        <v>827</v>
      </c>
      <c r="B829" t="s">
        <v>397</v>
      </c>
      <c r="C829" t="s">
        <v>398</v>
      </c>
      <c r="D829" t="s">
        <v>399</v>
      </c>
      <c r="E829" t="s">
        <v>1125</v>
      </c>
      <c r="F829" t="s">
        <v>1125</v>
      </c>
      <c r="G829" t="s">
        <v>228</v>
      </c>
      <c r="H829">
        <v>-1</v>
      </c>
      <c r="I829" t="s">
        <v>400</v>
      </c>
      <c r="J829">
        <v>30105001053</v>
      </c>
      <c r="K829" t="s">
        <v>498</v>
      </c>
      <c r="L829">
        <v>762438.61</v>
      </c>
      <c r="M829">
        <v>9908822.8800000008</v>
      </c>
    </row>
    <row r="830" spans="1:13" hidden="1" x14ac:dyDescent="0.25">
      <c r="A830">
        <v>828</v>
      </c>
      <c r="B830" t="s">
        <v>397</v>
      </c>
      <c r="C830" t="s">
        <v>398</v>
      </c>
      <c r="D830" t="s">
        <v>399</v>
      </c>
      <c r="E830" t="s">
        <v>1126</v>
      </c>
      <c r="F830" t="s">
        <v>1126</v>
      </c>
      <c r="G830" t="s">
        <v>228</v>
      </c>
      <c r="H830">
        <v>-1</v>
      </c>
      <c r="I830" t="s">
        <v>400</v>
      </c>
      <c r="J830">
        <v>30105004058</v>
      </c>
      <c r="K830" t="s">
        <v>498</v>
      </c>
      <c r="L830">
        <v>733873.81</v>
      </c>
      <c r="M830">
        <v>9893720.9700000007</v>
      </c>
    </row>
    <row r="831" spans="1:13" hidden="1" x14ac:dyDescent="0.25">
      <c r="A831">
        <v>829</v>
      </c>
      <c r="B831" t="s">
        <v>397</v>
      </c>
      <c r="C831" t="s">
        <v>398</v>
      </c>
      <c r="D831" t="s">
        <v>399</v>
      </c>
      <c r="E831" t="s">
        <v>1127</v>
      </c>
      <c r="F831" t="s">
        <v>1127</v>
      </c>
      <c r="G831" t="s">
        <v>228</v>
      </c>
      <c r="H831">
        <v>-1</v>
      </c>
      <c r="I831" t="s">
        <v>400</v>
      </c>
      <c r="J831">
        <v>30105001061</v>
      </c>
      <c r="K831" t="s">
        <v>498</v>
      </c>
      <c r="L831">
        <v>762764.97759999998</v>
      </c>
      <c r="M831">
        <v>9913500.9044000003</v>
      </c>
    </row>
    <row r="832" spans="1:13" hidden="1" x14ac:dyDescent="0.25">
      <c r="A832">
        <v>830</v>
      </c>
      <c r="B832" t="s">
        <v>397</v>
      </c>
      <c r="C832" t="s">
        <v>398</v>
      </c>
      <c r="D832" t="s">
        <v>399</v>
      </c>
      <c r="E832" t="s">
        <v>1128</v>
      </c>
      <c r="F832" t="s">
        <v>1128</v>
      </c>
      <c r="G832" t="s">
        <v>228</v>
      </c>
      <c r="H832">
        <v>-1</v>
      </c>
      <c r="I832" t="s">
        <v>400</v>
      </c>
      <c r="J832">
        <v>30106007051</v>
      </c>
      <c r="K832" t="s">
        <v>498</v>
      </c>
      <c r="L832">
        <v>773355.58</v>
      </c>
      <c r="M832">
        <v>9829019.6099999994</v>
      </c>
    </row>
    <row r="833" spans="1:13" hidden="1" x14ac:dyDescent="0.25">
      <c r="A833">
        <v>831</v>
      </c>
      <c r="B833" t="s">
        <v>397</v>
      </c>
      <c r="C833" t="s">
        <v>398</v>
      </c>
      <c r="D833" t="s">
        <v>399</v>
      </c>
      <c r="E833" t="s">
        <v>1129</v>
      </c>
      <c r="F833" t="s">
        <v>1129</v>
      </c>
      <c r="G833" t="s">
        <v>228</v>
      </c>
      <c r="H833">
        <v>-1</v>
      </c>
      <c r="I833" t="s">
        <v>400</v>
      </c>
      <c r="J833">
        <v>30105001062</v>
      </c>
      <c r="K833" t="s">
        <v>498</v>
      </c>
      <c r="L833">
        <v>757387.0564</v>
      </c>
      <c r="M833">
        <v>9916234.8907999992</v>
      </c>
    </row>
    <row r="834" spans="1:13" hidden="1" x14ac:dyDescent="0.25">
      <c r="A834">
        <v>832</v>
      </c>
      <c r="B834" t="s">
        <v>397</v>
      </c>
      <c r="C834" t="s">
        <v>398</v>
      </c>
      <c r="D834" t="s">
        <v>399</v>
      </c>
      <c r="E834" t="s">
        <v>966</v>
      </c>
      <c r="F834" t="s">
        <v>966</v>
      </c>
      <c r="G834" t="s">
        <v>228</v>
      </c>
      <c r="H834">
        <v>-1</v>
      </c>
      <c r="I834" t="s">
        <v>400</v>
      </c>
      <c r="J834">
        <v>30102003054</v>
      </c>
      <c r="K834" t="s">
        <v>498</v>
      </c>
      <c r="L834">
        <v>718354.1</v>
      </c>
      <c r="M834">
        <v>9812922.7599999998</v>
      </c>
    </row>
    <row r="835" spans="1:13" hidden="1" x14ac:dyDescent="0.25">
      <c r="A835">
        <v>833</v>
      </c>
      <c r="B835" t="s">
        <v>397</v>
      </c>
      <c r="C835" t="s">
        <v>398</v>
      </c>
      <c r="D835" t="s">
        <v>399</v>
      </c>
      <c r="E835" t="s">
        <v>1130</v>
      </c>
      <c r="F835" t="s">
        <v>1130</v>
      </c>
      <c r="G835" t="s">
        <v>1131</v>
      </c>
      <c r="H835">
        <v>-1</v>
      </c>
      <c r="I835" t="s">
        <v>400</v>
      </c>
      <c r="J835">
        <v>30118008054</v>
      </c>
      <c r="K835" t="s">
        <v>498</v>
      </c>
      <c r="L835">
        <v>772132.05</v>
      </c>
      <c r="M835">
        <v>9873148.2400000002</v>
      </c>
    </row>
    <row r="836" spans="1:13" hidden="1" x14ac:dyDescent="0.25">
      <c r="A836">
        <v>834</v>
      </c>
      <c r="B836" t="s">
        <v>397</v>
      </c>
      <c r="C836" t="s">
        <v>398</v>
      </c>
      <c r="D836" t="s">
        <v>399</v>
      </c>
      <c r="E836" t="s">
        <v>1132</v>
      </c>
      <c r="F836" t="s">
        <v>1132</v>
      </c>
      <c r="G836" t="s">
        <v>228</v>
      </c>
      <c r="H836">
        <v>-1</v>
      </c>
      <c r="I836" t="s">
        <v>400</v>
      </c>
      <c r="J836">
        <v>30322001054</v>
      </c>
      <c r="K836" t="s">
        <v>498</v>
      </c>
      <c r="L836">
        <v>950522.20279999997</v>
      </c>
      <c r="M836">
        <v>9944154.0034999996</v>
      </c>
    </row>
    <row r="837" spans="1:13" hidden="1" x14ac:dyDescent="0.25">
      <c r="A837">
        <v>835</v>
      </c>
      <c r="B837" t="s">
        <v>397</v>
      </c>
      <c r="C837" t="s">
        <v>398</v>
      </c>
      <c r="D837" t="s">
        <v>399</v>
      </c>
      <c r="E837" t="s">
        <v>1133</v>
      </c>
      <c r="F837" t="s">
        <v>1133</v>
      </c>
      <c r="G837" t="s">
        <v>228</v>
      </c>
      <c r="H837">
        <v>-1</v>
      </c>
      <c r="I837" t="s">
        <v>400</v>
      </c>
      <c r="J837">
        <v>30322001059</v>
      </c>
      <c r="K837" t="s">
        <v>498</v>
      </c>
      <c r="L837">
        <v>943923.51560000004</v>
      </c>
      <c r="M837">
        <v>9958338.8175000008</v>
      </c>
    </row>
    <row r="838" spans="1:13" hidden="1" x14ac:dyDescent="0.25">
      <c r="A838">
        <v>836</v>
      </c>
      <c r="B838" t="s">
        <v>397</v>
      </c>
      <c r="C838" t="s">
        <v>398</v>
      </c>
      <c r="D838" t="s">
        <v>399</v>
      </c>
      <c r="E838" t="s">
        <v>1134</v>
      </c>
      <c r="F838" t="s">
        <v>1134</v>
      </c>
      <c r="G838" t="s">
        <v>228</v>
      </c>
      <c r="H838">
        <v>-1</v>
      </c>
      <c r="I838" t="s">
        <v>400</v>
      </c>
      <c r="J838">
        <v>30322001060</v>
      </c>
      <c r="K838" t="s">
        <v>498</v>
      </c>
      <c r="L838">
        <v>938888.17960000003</v>
      </c>
      <c r="M838">
        <v>9973013.8036000002</v>
      </c>
    </row>
    <row r="839" spans="1:13" hidden="1" x14ac:dyDescent="0.25">
      <c r="A839">
        <v>837</v>
      </c>
      <c r="B839" t="s">
        <v>397</v>
      </c>
      <c r="C839" t="s">
        <v>398</v>
      </c>
      <c r="D839" t="s">
        <v>399</v>
      </c>
      <c r="E839" t="s">
        <v>1135</v>
      </c>
      <c r="F839" t="s">
        <v>1135</v>
      </c>
      <c r="G839" t="s">
        <v>228</v>
      </c>
      <c r="H839">
        <v>-1</v>
      </c>
      <c r="I839" t="s">
        <v>400</v>
      </c>
      <c r="J839">
        <v>30123001055</v>
      </c>
      <c r="K839" t="s">
        <v>498</v>
      </c>
      <c r="L839">
        <v>691268.1</v>
      </c>
      <c r="M839">
        <v>9990631.0999999996</v>
      </c>
    </row>
    <row r="840" spans="1:13" hidden="1" x14ac:dyDescent="0.25">
      <c r="A840">
        <v>838</v>
      </c>
      <c r="B840" t="s">
        <v>397</v>
      </c>
      <c r="C840" t="s">
        <v>398</v>
      </c>
      <c r="D840" t="s">
        <v>399</v>
      </c>
      <c r="E840" t="s">
        <v>1136</v>
      </c>
      <c r="F840" t="s">
        <v>1136</v>
      </c>
      <c r="G840" t="s">
        <v>228</v>
      </c>
      <c r="H840">
        <v>-1</v>
      </c>
      <c r="I840" t="s">
        <v>400</v>
      </c>
      <c r="J840">
        <v>30101009056</v>
      </c>
      <c r="K840" t="s">
        <v>498</v>
      </c>
      <c r="L840">
        <v>726004.27</v>
      </c>
      <c r="M840">
        <v>9653315.6699999999</v>
      </c>
    </row>
    <row r="841" spans="1:13" hidden="1" x14ac:dyDescent="0.25">
      <c r="A841">
        <v>839</v>
      </c>
      <c r="B841" t="s">
        <v>397</v>
      </c>
      <c r="C841" t="s">
        <v>398</v>
      </c>
      <c r="D841" t="s">
        <v>399</v>
      </c>
      <c r="E841" t="s">
        <v>1137</v>
      </c>
      <c r="F841" t="s">
        <v>1137</v>
      </c>
      <c r="G841" t="s">
        <v>228</v>
      </c>
      <c r="H841">
        <v>-1</v>
      </c>
      <c r="I841" t="s">
        <v>400</v>
      </c>
      <c r="J841">
        <v>30101001069</v>
      </c>
      <c r="K841" t="s">
        <v>498</v>
      </c>
      <c r="L841">
        <v>720961.65</v>
      </c>
      <c r="M841">
        <v>9676464.2400000002</v>
      </c>
    </row>
    <row r="842" spans="1:13" hidden="1" x14ac:dyDescent="0.25">
      <c r="A842">
        <v>840</v>
      </c>
      <c r="B842" t="s">
        <v>397</v>
      </c>
      <c r="C842" t="s">
        <v>398</v>
      </c>
      <c r="D842" t="s">
        <v>399</v>
      </c>
      <c r="E842" t="s">
        <v>1138</v>
      </c>
      <c r="F842" t="s">
        <v>1138</v>
      </c>
      <c r="G842" t="s">
        <v>228</v>
      </c>
      <c r="H842">
        <v>-1</v>
      </c>
      <c r="I842" t="s">
        <v>400</v>
      </c>
      <c r="J842">
        <v>30224001056</v>
      </c>
      <c r="K842" t="s">
        <v>498</v>
      </c>
      <c r="L842">
        <v>516428.74459999998</v>
      </c>
      <c r="M842">
        <v>9743906.7232000008</v>
      </c>
    </row>
    <row r="843" spans="1:13" hidden="1" x14ac:dyDescent="0.25">
      <c r="A843">
        <v>841</v>
      </c>
      <c r="B843" t="s">
        <v>397</v>
      </c>
      <c r="C843" t="s">
        <v>398</v>
      </c>
      <c r="D843" t="s">
        <v>399</v>
      </c>
      <c r="E843" t="s">
        <v>1139</v>
      </c>
      <c r="F843" t="s">
        <v>1139</v>
      </c>
      <c r="G843" t="s">
        <v>228</v>
      </c>
      <c r="H843">
        <v>-1</v>
      </c>
      <c r="I843" t="s">
        <v>400</v>
      </c>
      <c r="J843">
        <v>30207013056</v>
      </c>
      <c r="K843" t="s">
        <v>498</v>
      </c>
      <c r="L843">
        <v>652481.53249999997</v>
      </c>
      <c r="M843">
        <v>9595364.5796000008</v>
      </c>
    </row>
    <row r="844" spans="1:13" hidden="1" x14ac:dyDescent="0.25">
      <c r="A844">
        <v>842</v>
      </c>
      <c r="B844" t="s">
        <v>397</v>
      </c>
      <c r="C844" t="s">
        <v>398</v>
      </c>
      <c r="D844" t="s">
        <v>399</v>
      </c>
      <c r="E844" t="s">
        <v>1140</v>
      </c>
      <c r="F844" t="s">
        <v>1140</v>
      </c>
      <c r="G844" t="s">
        <v>1141</v>
      </c>
      <c r="H844">
        <v>-1</v>
      </c>
      <c r="I844" t="s">
        <v>400</v>
      </c>
      <c r="J844">
        <v>30101005059</v>
      </c>
      <c r="K844" t="s">
        <v>498</v>
      </c>
      <c r="L844">
        <v>740546.85</v>
      </c>
      <c r="M844">
        <v>9687272.5899999999</v>
      </c>
    </row>
    <row r="845" spans="1:13" hidden="1" x14ac:dyDescent="0.25">
      <c r="A845">
        <v>843</v>
      </c>
      <c r="B845" t="s">
        <v>397</v>
      </c>
      <c r="C845" t="s">
        <v>398</v>
      </c>
      <c r="D845" t="s">
        <v>399</v>
      </c>
      <c r="E845" t="s">
        <v>1142</v>
      </c>
      <c r="F845" t="s">
        <v>1142</v>
      </c>
      <c r="G845" t="s">
        <v>228</v>
      </c>
      <c r="H845">
        <v>-1</v>
      </c>
      <c r="I845" t="s">
        <v>400</v>
      </c>
      <c r="J845">
        <v>30101005062</v>
      </c>
      <c r="K845" t="s">
        <v>498</v>
      </c>
      <c r="L845">
        <v>753076.44</v>
      </c>
      <c r="M845">
        <v>9696921.7200000007</v>
      </c>
    </row>
    <row r="846" spans="1:13" hidden="1" x14ac:dyDescent="0.25">
      <c r="A846">
        <v>844</v>
      </c>
      <c r="B846" t="s">
        <v>397</v>
      </c>
      <c r="C846" t="s">
        <v>398</v>
      </c>
      <c r="D846" t="s">
        <v>399</v>
      </c>
      <c r="E846" t="s">
        <v>482</v>
      </c>
      <c r="F846" t="s">
        <v>482</v>
      </c>
      <c r="G846" t="s">
        <v>228</v>
      </c>
      <c r="H846">
        <v>-1</v>
      </c>
      <c r="I846" t="s">
        <v>400</v>
      </c>
      <c r="J846">
        <v>30322003051</v>
      </c>
      <c r="K846" t="s">
        <v>498</v>
      </c>
      <c r="L846">
        <v>962807.90130000003</v>
      </c>
      <c r="M846">
        <v>9975017.1132999994</v>
      </c>
    </row>
    <row r="847" spans="1:13" hidden="1" x14ac:dyDescent="0.25">
      <c r="A847">
        <v>845</v>
      </c>
      <c r="B847" t="s">
        <v>397</v>
      </c>
      <c r="C847" t="s">
        <v>398</v>
      </c>
      <c r="D847" t="s">
        <v>399</v>
      </c>
      <c r="E847" t="s">
        <v>659</v>
      </c>
      <c r="F847" t="s">
        <v>659</v>
      </c>
      <c r="G847" t="s">
        <v>228</v>
      </c>
      <c r="H847">
        <v>-1</v>
      </c>
      <c r="I847" t="s">
        <v>400</v>
      </c>
      <c r="J847">
        <v>30322003053</v>
      </c>
      <c r="K847" t="s">
        <v>498</v>
      </c>
      <c r="L847">
        <v>958449.03540000005</v>
      </c>
      <c r="M847">
        <v>9958026.6212000009</v>
      </c>
    </row>
    <row r="848" spans="1:13" hidden="1" x14ac:dyDescent="0.25">
      <c r="A848">
        <v>846</v>
      </c>
      <c r="B848" t="s">
        <v>397</v>
      </c>
      <c r="C848" t="s">
        <v>398</v>
      </c>
      <c r="D848" t="s">
        <v>399</v>
      </c>
      <c r="E848" t="s">
        <v>1143</v>
      </c>
      <c r="F848" t="s">
        <v>1143</v>
      </c>
      <c r="G848" t="s">
        <v>228</v>
      </c>
      <c r="H848">
        <v>-1</v>
      </c>
      <c r="I848" t="s">
        <v>400</v>
      </c>
      <c r="J848">
        <v>30322001051</v>
      </c>
      <c r="K848" t="s">
        <v>498</v>
      </c>
      <c r="L848">
        <v>959304.41330000001</v>
      </c>
      <c r="M848">
        <v>9925844.4052000009</v>
      </c>
    </row>
    <row r="849" spans="1:13" hidden="1" x14ac:dyDescent="0.25">
      <c r="A849">
        <v>847</v>
      </c>
      <c r="B849" t="s">
        <v>397</v>
      </c>
      <c r="C849" t="s">
        <v>398</v>
      </c>
      <c r="D849" t="s">
        <v>399</v>
      </c>
      <c r="E849" t="s">
        <v>1144</v>
      </c>
      <c r="F849" t="s">
        <v>1144</v>
      </c>
      <c r="G849" t="s">
        <v>1145</v>
      </c>
      <c r="H849">
        <v>-1</v>
      </c>
      <c r="I849" t="s">
        <v>400</v>
      </c>
      <c r="J849">
        <v>30321007052</v>
      </c>
      <c r="K849" t="s">
        <v>498</v>
      </c>
      <c r="L849">
        <v>1023701.2084999999</v>
      </c>
      <c r="M849">
        <v>9985293.8151999991</v>
      </c>
    </row>
    <row r="850" spans="1:13" hidden="1" x14ac:dyDescent="0.25">
      <c r="A850">
        <v>848</v>
      </c>
      <c r="B850" t="s">
        <v>397</v>
      </c>
      <c r="C850" t="s">
        <v>398</v>
      </c>
      <c r="D850" t="s">
        <v>399</v>
      </c>
      <c r="E850" t="s">
        <v>1146</v>
      </c>
      <c r="F850" t="s">
        <v>1146</v>
      </c>
      <c r="G850" t="s">
        <v>228</v>
      </c>
      <c r="H850">
        <v>-1</v>
      </c>
      <c r="I850" t="s">
        <v>400</v>
      </c>
      <c r="J850">
        <v>30105007053</v>
      </c>
      <c r="K850" t="s">
        <v>498</v>
      </c>
      <c r="L850">
        <v>726526.7</v>
      </c>
      <c r="M850">
        <v>9951844.9000000004</v>
      </c>
    </row>
    <row r="851" spans="1:13" hidden="1" x14ac:dyDescent="0.25">
      <c r="A851">
        <v>849</v>
      </c>
      <c r="B851" t="s">
        <v>397</v>
      </c>
      <c r="C851" t="s">
        <v>398</v>
      </c>
      <c r="D851" t="s">
        <v>399</v>
      </c>
      <c r="E851" t="s">
        <v>580</v>
      </c>
      <c r="F851" t="s">
        <v>580</v>
      </c>
      <c r="G851" t="s">
        <v>228</v>
      </c>
      <c r="H851">
        <v>-1</v>
      </c>
      <c r="I851" t="s">
        <v>400</v>
      </c>
      <c r="J851">
        <v>30208005056</v>
      </c>
      <c r="K851" t="s">
        <v>498</v>
      </c>
      <c r="L851">
        <v>741542.46</v>
      </c>
      <c r="M851">
        <v>10114681</v>
      </c>
    </row>
    <row r="852" spans="1:13" hidden="1" x14ac:dyDescent="0.25">
      <c r="A852">
        <v>850</v>
      </c>
      <c r="B852" t="s">
        <v>397</v>
      </c>
      <c r="C852" t="s">
        <v>398</v>
      </c>
      <c r="D852" t="s">
        <v>399</v>
      </c>
      <c r="E852" t="s">
        <v>1147</v>
      </c>
      <c r="F852" t="s">
        <v>1147</v>
      </c>
      <c r="G852" t="s">
        <v>228</v>
      </c>
      <c r="H852">
        <v>-1</v>
      </c>
      <c r="I852" t="s">
        <v>400</v>
      </c>
      <c r="J852">
        <v>30117001054</v>
      </c>
      <c r="K852" t="s">
        <v>498</v>
      </c>
      <c r="L852">
        <v>776597.49659999995</v>
      </c>
      <c r="M852">
        <v>10000074.8245</v>
      </c>
    </row>
    <row r="853" spans="1:13" hidden="1" x14ac:dyDescent="0.25">
      <c r="A853">
        <v>851</v>
      </c>
      <c r="B853" t="s">
        <v>397</v>
      </c>
      <c r="C853" t="s">
        <v>398</v>
      </c>
      <c r="D853" t="s">
        <v>399</v>
      </c>
      <c r="E853" t="s">
        <v>1148</v>
      </c>
      <c r="F853" t="s">
        <v>1148</v>
      </c>
      <c r="G853" t="s">
        <v>228</v>
      </c>
      <c r="H853">
        <v>-1</v>
      </c>
      <c r="I853" t="s">
        <v>400</v>
      </c>
      <c r="J853">
        <v>30117001068</v>
      </c>
      <c r="K853" t="s">
        <v>498</v>
      </c>
      <c r="L853">
        <v>758673.7611</v>
      </c>
      <c r="M853">
        <v>10015115.3477</v>
      </c>
    </row>
    <row r="854" spans="1:13" hidden="1" x14ac:dyDescent="0.25">
      <c r="A854">
        <v>852</v>
      </c>
      <c r="B854" t="s">
        <v>397</v>
      </c>
      <c r="C854" t="s">
        <v>398</v>
      </c>
      <c r="D854" t="s">
        <v>399</v>
      </c>
      <c r="E854" t="s">
        <v>1149</v>
      </c>
      <c r="F854" t="s">
        <v>1149</v>
      </c>
      <c r="G854" t="s">
        <v>228</v>
      </c>
      <c r="H854">
        <v>-1</v>
      </c>
      <c r="I854" t="s">
        <v>400</v>
      </c>
      <c r="J854">
        <v>30117001061</v>
      </c>
      <c r="K854" t="s">
        <v>498</v>
      </c>
      <c r="L854">
        <v>750512.09</v>
      </c>
      <c r="M854">
        <v>10012287.390000001</v>
      </c>
    </row>
    <row r="855" spans="1:13" hidden="1" x14ac:dyDescent="0.25">
      <c r="A855">
        <v>853</v>
      </c>
      <c r="B855" t="s">
        <v>397</v>
      </c>
      <c r="C855" t="s">
        <v>398</v>
      </c>
      <c r="D855" t="s">
        <v>399</v>
      </c>
      <c r="E855" t="s">
        <v>1150</v>
      </c>
      <c r="F855" t="s">
        <v>1150</v>
      </c>
      <c r="G855" t="s">
        <v>228</v>
      </c>
      <c r="H855">
        <v>-1</v>
      </c>
      <c r="I855" t="s">
        <v>400</v>
      </c>
      <c r="J855">
        <v>30117001069</v>
      </c>
      <c r="K855" t="s">
        <v>498</v>
      </c>
      <c r="L855">
        <v>757917.26</v>
      </c>
      <c r="M855">
        <v>10006928.199999999</v>
      </c>
    </row>
    <row r="856" spans="1:13" hidden="1" x14ac:dyDescent="0.25">
      <c r="A856">
        <v>854</v>
      </c>
      <c r="B856" t="s">
        <v>397</v>
      </c>
      <c r="C856" t="s">
        <v>398</v>
      </c>
      <c r="D856" t="s">
        <v>399</v>
      </c>
      <c r="E856" t="s">
        <v>1151</v>
      </c>
      <c r="F856" t="s">
        <v>1151</v>
      </c>
      <c r="G856" t="s">
        <v>228</v>
      </c>
      <c r="H856">
        <v>-1</v>
      </c>
      <c r="I856" t="s">
        <v>400</v>
      </c>
      <c r="J856">
        <v>30117001081</v>
      </c>
      <c r="K856" t="s">
        <v>498</v>
      </c>
      <c r="L856">
        <v>788521.71</v>
      </c>
      <c r="M856">
        <v>10019353.58</v>
      </c>
    </row>
    <row r="857" spans="1:13" hidden="1" x14ac:dyDescent="0.25">
      <c r="A857">
        <v>855</v>
      </c>
      <c r="B857" t="s">
        <v>397</v>
      </c>
      <c r="C857" t="s">
        <v>398</v>
      </c>
      <c r="D857" t="s">
        <v>399</v>
      </c>
      <c r="E857" t="s">
        <v>1152</v>
      </c>
      <c r="F857" t="s">
        <v>1152</v>
      </c>
      <c r="G857" t="s">
        <v>1153</v>
      </c>
      <c r="H857">
        <v>-1</v>
      </c>
      <c r="I857" t="s">
        <v>400</v>
      </c>
      <c r="J857">
        <v>30117002053</v>
      </c>
      <c r="K857" t="s">
        <v>498</v>
      </c>
      <c r="L857">
        <v>825419.83</v>
      </c>
      <c r="M857">
        <v>10015543.109999999</v>
      </c>
    </row>
    <row r="858" spans="1:13" hidden="1" x14ac:dyDescent="0.25">
      <c r="A858">
        <v>856</v>
      </c>
      <c r="B858" t="s">
        <v>397</v>
      </c>
      <c r="C858" t="s">
        <v>398</v>
      </c>
      <c r="D858" t="s">
        <v>399</v>
      </c>
      <c r="E858" t="s">
        <v>1154</v>
      </c>
      <c r="F858" t="s">
        <v>1154</v>
      </c>
      <c r="G858" t="s">
        <v>228</v>
      </c>
      <c r="H858">
        <v>-1</v>
      </c>
      <c r="I858" t="s">
        <v>400</v>
      </c>
      <c r="J858">
        <v>30104001057</v>
      </c>
      <c r="K858" t="s">
        <v>498</v>
      </c>
      <c r="L858">
        <v>850077.25569999998</v>
      </c>
      <c r="M858">
        <v>10088629.175000001</v>
      </c>
    </row>
    <row r="859" spans="1:13" hidden="1" x14ac:dyDescent="0.25">
      <c r="A859">
        <v>857</v>
      </c>
      <c r="B859" t="s">
        <v>397</v>
      </c>
      <c r="C859" t="s">
        <v>398</v>
      </c>
      <c r="D859" t="s">
        <v>399</v>
      </c>
      <c r="E859" t="s">
        <v>1155</v>
      </c>
      <c r="F859" t="s">
        <v>1155</v>
      </c>
      <c r="G859" t="s">
        <v>228</v>
      </c>
      <c r="H859">
        <v>-1</v>
      </c>
      <c r="I859" t="s">
        <v>400</v>
      </c>
      <c r="J859">
        <v>30322003058</v>
      </c>
      <c r="K859" t="s">
        <v>498</v>
      </c>
      <c r="L859">
        <v>969522.72690000001</v>
      </c>
      <c r="M859">
        <v>9959752.9737999998</v>
      </c>
    </row>
    <row r="860" spans="1:13" hidden="1" x14ac:dyDescent="0.25">
      <c r="A860">
        <v>858</v>
      </c>
      <c r="B860" t="s">
        <v>397</v>
      </c>
      <c r="C860" t="s">
        <v>398</v>
      </c>
      <c r="D860" t="s">
        <v>399</v>
      </c>
      <c r="E860" t="s">
        <v>1156</v>
      </c>
      <c r="F860" t="s">
        <v>1156</v>
      </c>
      <c r="G860" t="s">
        <v>228</v>
      </c>
      <c r="H860">
        <v>-1</v>
      </c>
      <c r="I860" t="s">
        <v>400</v>
      </c>
      <c r="J860">
        <v>30322003052</v>
      </c>
      <c r="K860" t="s">
        <v>498</v>
      </c>
      <c r="L860">
        <v>987974.01249999995</v>
      </c>
      <c r="M860">
        <v>9951072.1721000001</v>
      </c>
    </row>
    <row r="861" spans="1:13" hidden="1" x14ac:dyDescent="0.25">
      <c r="A861">
        <v>859</v>
      </c>
      <c r="B861" t="s">
        <v>397</v>
      </c>
      <c r="C861" t="s">
        <v>398</v>
      </c>
      <c r="D861" t="s">
        <v>399</v>
      </c>
      <c r="E861" t="s">
        <v>1157</v>
      </c>
      <c r="F861" t="s">
        <v>1157</v>
      </c>
      <c r="G861" t="s">
        <v>228</v>
      </c>
      <c r="H861">
        <v>-1</v>
      </c>
      <c r="I861" t="s">
        <v>400</v>
      </c>
      <c r="J861">
        <v>30322001058</v>
      </c>
      <c r="K861" t="s">
        <v>498</v>
      </c>
      <c r="L861">
        <v>940201.79879999999</v>
      </c>
      <c r="M861">
        <v>9927238.3408000004</v>
      </c>
    </row>
    <row r="862" spans="1:13" hidden="1" x14ac:dyDescent="0.25">
      <c r="A862">
        <v>860</v>
      </c>
      <c r="B862" t="s">
        <v>397</v>
      </c>
      <c r="C862" t="s">
        <v>398</v>
      </c>
      <c r="D862" t="s">
        <v>399</v>
      </c>
      <c r="E862" t="s">
        <v>1158</v>
      </c>
      <c r="F862" t="s">
        <v>1158</v>
      </c>
      <c r="G862" t="s">
        <v>228</v>
      </c>
      <c r="H862">
        <v>-1</v>
      </c>
      <c r="I862" t="s">
        <v>400</v>
      </c>
      <c r="J862">
        <v>30322001057</v>
      </c>
      <c r="K862" t="s">
        <v>498</v>
      </c>
      <c r="L862">
        <v>956002.05779999995</v>
      </c>
      <c r="M862">
        <v>9902717.9796999991</v>
      </c>
    </row>
    <row r="863" spans="1:13" hidden="1" x14ac:dyDescent="0.25">
      <c r="A863">
        <v>861</v>
      </c>
      <c r="B863" t="s">
        <v>397</v>
      </c>
      <c r="C863" t="s">
        <v>398</v>
      </c>
      <c r="D863" t="s">
        <v>399</v>
      </c>
      <c r="E863" t="s">
        <v>1159</v>
      </c>
      <c r="F863" t="s">
        <v>1159</v>
      </c>
      <c r="G863" t="s">
        <v>228</v>
      </c>
      <c r="H863">
        <v>-1</v>
      </c>
      <c r="I863" t="s">
        <v>400</v>
      </c>
      <c r="J863">
        <v>30322003055</v>
      </c>
      <c r="K863" t="s">
        <v>498</v>
      </c>
      <c r="L863">
        <v>951493.67009999999</v>
      </c>
      <c r="M863">
        <v>9973532.7021999992</v>
      </c>
    </row>
    <row r="864" spans="1:13" hidden="1" x14ac:dyDescent="0.25">
      <c r="A864">
        <v>862</v>
      </c>
      <c r="B864" t="s">
        <v>397</v>
      </c>
      <c r="C864" t="s">
        <v>398</v>
      </c>
      <c r="D864" t="s">
        <v>399</v>
      </c>
      <c r="E864" t="s">
        <v>1160</v>
      </c>
      <c r="F864" t="s">
        <v>1160</v>
      </c>
      <c r="G864" t="s">
        <v>228</v>
      </c>
      <c r="H864">
        <v>-1</v>
      </c>
      <c r="I864" t="s">
        <v>400</v>
      </c>
      <c r="J864">
        <v>30209005051</v>
      </c>
      <c r="K864" t="s">
        <v>498</v>
      </c>
      <c r="L864">
        <v>610935.83700000006</v>
      </c>
      <c r="M864">
        <v>9820589.2479999997</v>
      </c>
    </row>
    <row r="865" spans="1:13" hidden="1" x14ac:dyDescent="0.25">
      <c r="A865">
        <v>863</v>
      </c>
      <c r="B865" t="s">
        <v>397</v>
      </c>
      <c r="C865" t="s">
        <v>398</v>
      </c>
      <c r="D865" t="s">
        <v>399</v>
      </c>
      <c r="E865" t="s">
        <v>1161</v>
      </c>
      <c r="F865" t="s">
        <v>1161</v>
      </c>
      <c r="G865" t="s">
        <v>228</v>
      </c>
      <c r="H865">
        <v>-1</v>
      </c>
      <c r="I865" t="s">
        <v>400</v>
      </c>
      <c r="J865">
        <v>30213011051</v>
      </c>
      <c r="K865" t="s">
        <v>498</v>
      </c>
      <c r="L865">
        <v>645058.61089999997</v>
      </c>
      <c r="M865">
        <v>9914152.2028999999</v>
      </c>
    </row>
    <row r="866" spans="1:13" hidden="1" x14ac:dyDescent="0.25">
      <c r="A866">
        <v>864</v>
      </c>
      <c r="B866" t="s">
        <v>397</v>
      </c>
      <c r="C866" t="s">
        <v>398</v>
      </c>
      <c r="D866" t="s">
        <v>399</v>
      </c>
      <c r="E866" t="s">
        <v>1162</v>
      </c>
      <c r="F866" t="s">
        <v>1162</v>
      </c>
      <c r="G866" t="s">
        <v>228</v>
      </c>
      <c r="H866">
        <v>-1</v>
      </c>
      <c r="I866" t="s">
        <v>400</v>
      </c>
      <c r="J866">
        <v>30118004051</v>
      </c>
      <c r="K866" t="s">
        <v>498</v>
      </c>
      <c r="L866">
        <v>764812.17</v>
      </c>
      <c r="M866">
        <v>9846843.2699999996</v>
      </c>
    </row>
    <row r="867" spans="1:13" hidden="1" x14ac:dyDescent="0.25">
      <c r="A867">
        <v>865</v>
      </c>
      <c r="B867" t="s">
        <v>397</v>
      </c>
      <c r="C867" t="s">
        <v>398</v>
      </c>
      <c r="D867" t="s">
        <v>399</v>
      </c>
      <c r="E867" t="s">
        <v>1163</v>
      </c>
      <c r="F867" t="s">
        <v>1163</v>
      </c>
      <c r="G867" t="s">
        <v>228</v>
      </c>
      <c r="H867">
        <v>-1</v>
      </c>
      <c r="I867" t="s">
        <v>400</v>
      </c>
      <c r="J867">
        <v>30321002054</v>
      </c>
      <c r="K867" t="s">
        <v>498</v>
      </c>
      <c r="L867">
        <v>891033.59829999995</v>
      </c>
      <c r="M867">
        <v>10021158.748199999</v>
      </c>
    </row>
    <row r="868" spans="1:13" hidden="1" x14ac:dyDescent="0.25">
      <c r="A868">
        <v>866</v>
      </c>
      <c r="B868" t="s">
        <v>397</v>
      </c>
      <c r="C868" t="s">
        <v>398</v>
      </c>
      <c r="D868" t="s">
        <v>399</v>
      </c>
      <c r="E868" t="s">
        <v>1164</v>
      </c>
      <c r="F868" t="s">
        <v>1164</v>
      </c>
      <c r="G868" t="s">
        <v>228</v>
      </c>
      <c r="H868">
        <v>-1</v>
      </c>
      <c r="I868" t="s">
        <v>400</v>
      </c>
      <c r="J868">
        <v>30321001056</v>
      </c>
      <c r="K868" t="s">
        <v>498</v>
      </c>
      <c r="L868">
        <v>991826.00930000003</v>
      </c>
      <c r="M868">
        <v>9995369.4614000004</v>
      </c>
    </row>
    <row r="869" spans="1:13" hidden="1" x14ac:dyDescent="0.25">
      <c r="A869">
        <v>867</v>
      </c>
      <c r="B869" t="s">
        <v>397</v>
      </c>
      <c r="C869" t="s">
        <v>398</v>
      </c>
      <c r="D869" t="s">
        <v>399</v>
      </c>
      <c r="E869" t="s">
        <v>1165</v>
      </c>
      <c r="F869" t="s">
        <v>1165</v>
      </c>
      <c r="G869" t="s">
        <v>228</v>
      </c>
      <c r="H869">
        <v>-1</v>
      </c>
      <c r="I869" t="s">
        <v>400</v>
      </c>
      <c r="J869">
        <v>30104001061</v>
      </c>
      <c r="K869" t="s">
        <v>498</v>
      </c>
      <c r="L869">
        <v>861583.17940000002</v>
      </c>
      <c r="M869">
        <v>10070734.3858</v>
      </c>
    </row>
    <row r="870" spans="1:13" hidden="1" x14ac:dyDescent="0.25">
      <c r="A870">
        <v>868</v>
      </c>
      <c r="B870" t="s">
        <v>397</v>
      </c>
      <c r="C870" t="s">
        <v>398</v>
      </c>
      <c r="D870" t="s">
        <v>399</v>
      </c>
      <c r="E870" t="s">
        <v>1166</v>
      </c>
      <c r="F870" t="s">
        <v>1166</v>
      </c>
      <c r="G870" t="s">
        <v>228</v>
      </c>
      <c r="H870">
        <v>-1</v>
      </c>
      <c r="I870" t="s">
        <v>400</v>
      </c>
      <c r="J870">
        <v>30110002052</v>
      </c>
      <c r="K870" t="s">
        <v>498</v>
      </c>
      <c r="L870">
        <v>812475.36</v>
      </c>
      <c r="M870">
        <v>10037578.73</v>
      </c>
    </row>
    <row r="871" spans="1:13" hidden="1" x14ac:dyDescent="0.25">
      <c r="A871">
        <v>869</v>
      </c>
      <c r="B871" t="s">
        <v>397</v>
      </c>
      <c r="C871" t="s">
        <v>398</v>
      </c>
      <c r="D871" t="s">
        <v>399</v>
      </c>
      <c r="E871" t="s">
        <v>1167</v>
      </c>
      <c r="F871" t="s">
        <v>1167</v>
      </c>
      <c r="G871" t="s">
        <v>228</v>
      </c>
      <c r="H871">
        <v>-1</v>
      </c>
      <c r="I871" t="s">
        <v>400</v>
      </c>
      <c r="J871">
        <v>30322003057</v>
      </c>
      <c r="K871" t="s">
        <v>498</v>
      </c>
      <c r="L871">
        <v>955441.89300000004</v>
      </c>
      <c r="M871">
        <v>9978848.1062000003</v>
      </c>
    </row>
    <row r="872" spans="1:13" hidden="1" x14ac:dyDescent="0.25">
      <c r="A872">
        <v>870</v>
      </c>
      <c r="B872" t="s">
        <v>397</v>
      </c>
      <c r="C872" t="s">
        <v>398</v>
      </c>
      <c r="D872" t="s">
        <v>399</v>
      </c>
      <c r="E872" t="s">
        <v>811</v>
      </c>
      <c r="F872" t="s">
        <v>811</v>
      </c>
      <c r="G872" t="s">
        <v>228</v>
      </c>
      <c r="H872">
        <v>-1</v>
      </c>
      <c r="I872" t="s">
        <v>400</v>
      </c>
      <c r="J872">
        <v>30322003056</v>
      </c>
      <c r="K872" t="s">
        <v>498</v>
      </c>
      <c r="L872">
        <v>946985.47</v>
      </c>
      <c r="M872">
        <v>9990879.8000000007</v>
      </c>
    </row>
    <row r="873" spans="1:13" hidden="1" x14ac:dyDescent="0.25">
      <c r="A873">
        <v>871</v>
      </c>
      <c r="B873" t="s">
        <v>397</v>
      </c>
      <c r="C873" t="s">
        <v>398</v>
      </c>
      <c r="D873" t="s">
        <v>399</v>
      </c>
      <c r="E873" t="s">
        <v>1168</v>
      </c>
      <c r="F873" t="s">
        <v>1168</v>
      </c>
      <c r="G873" t="s">
        <v>228</v>
      </c>
      <c r="H873">
        <v>-1</v>
      </c>
      <c r="I873" t="s">
        <v>400</v>
      </c>
      <c r="J873">
        <v>30118009051</v>
      </c>
      <c r="K873" t="s">
        <v>498</v>
      </c>
      <c r="L873">
        <v>760642.58</v>
      </c>
      <c r="M873">
        <v>9846507.7799999993</v>
      </c>
    </row>
    <row r="874" spans="1:13" hidden="1" x14ac:dyDescent="0.25">
      <c r="A874">
        <v>872</v>
      </c>
      <c r="B874" t="s">
        <v>397</v>
      </c>
      <c r="C874" t="s">
        <v>398</v>
      </c>
      <c r="D874" t="s">
        <v>399</v>
      </c>
      <c r="E874" t="s">
        <v>558</v>
      </c>
      <c r="F874" t="s">
        <v>558</v>
      </c>
      <c r="G874" t="s">
        <v>228</v>
      </c>
      <c r="H874">
        <v>-1</v>
      </c>
      <c r="I874" t="s">
        <v>400</v>
      </c>
      <c r="J874">
        <v>30314002055</v>
      </c>
      <c r="K874" t="s">
        <v>498</v>
      </c>
      <c r="L874">
        <v>761592.37</v>
      </c>
      <c r="M874">
        <v>9636444.9199999999</v>
      </c>
    </row>
    <row r="875" spans="1:13" hidden="1" x14ac:dyDescent="0.25">
      <c r="A875">
        <v>873</v>
      </c>
      <c r="B875" t="s">
        <v>397</v>
      </c>
      <c r="C875" t="s">
        <v>398</v>
      </c>
      <c r="D875" t="s">
        <v>399</v>
      </c>
      <c r="E875" t="s">
        <v>733</v>
      </c>
      <c r="F875" t="s">
        <v>733</v>
      </c>
      <c r="G875" t="s">
        <v>228</v>
      </c>
      <c r="H875">
        <v>-1</v>
      </c>
      <c r="I875" t="s">
        <v>400</v>
      </c>
      <c r="J875">
        <v>30319002059</v>
      </c>
      <c r="K875" t="s">
        <v>498</v>
      </c>
      <c r="L875">
        <v>689697.55</v>
      </c>
      <c r="M875">
        <v>9467194.4900000002</v>
      </c>
    </row>
    <row r="876" spans="1:13" hidden="1" x14ac:dyDescent="0.25">
      <c r="A876">
        <v>874</v>
      </c>
      <c r="B876" t="s">
        <v>397</v>
      </c>
      <c r="C876" t="s">
        <v>398</v>
      </c>
      <c r="D876" t="s">
        <v>399</v>
      </c>
      <c r="E876" t="s">
        <v>1169</v>
      </c>
      <c r="F876" t="s">
        <v>1169</v>
      </c>
      <c r="G876" t="s">
        <v>228</v>
      </c>
      <c r="H876">
        <v>-1</v>
      </c>
      <c r="I876" t="s">
        <v>400</v>
      </c>
      <c r="J876">
        <v>30319003052</v>
      </c>
      <c r="K876" t="s">
        <v>498</v>
      </c>
      <c r="L876">
        <v>759876.35</v>
      </c>
      <c r="M876">
        <v>9516122.4900000002</v>
      </c>
    </row>
    <row r="877" spans="1:13" hidden="1" x14ac:dyDescent="0.25">
      <c r="A877">
        <v>875</v>
      </c>
      <c r="B877" t="s">
        <v>397</v>
      </c>
      <c r="C877" t="s">
        <v>398</v>
      </c>
      <c r="D877" t="s">
        <v>399</v>
      </c>
      <c r="E877" t="s">
        <v>1170</v>
      </c>
      <c r="F877" t="s">
        <v>1170</v>
      </c>
      <c r="G877" t="s">
        <v>228</v>
      </c>
      <c r="H877">
        <v>-1</v>
      </c>
      <c r="I877" t="s">
        <v>400</v>
      </c>
      <c r="J877">
        <v>30316001</v>
      </c>
      <c r="K877" t="s">
        <v>1171</v>
      </c>
      <c r="L877">
        <v>967889.04610000004</v>
      </c>
      <c r="M877">
        <v>9770616.9250000007</v>
      </c>
    </row>
    <row r="878" spans="1:13" hidden="1" x14ac:dyDescent="0.25">
      <c r="A878">
        <v>876</v>
      </c>
      <c r="B878" t="s">
        <v>397</v>
      </c>
      <c r="C878" t="s">
        <v>398</v>
      </c>
      <c r="D878" t="s">
        <v>399</v>
      </c>
      <c r="E878" t="s">
        <v>1172</v>
      </c>
      <c r="F878" t="s">
        <v>1172</v>
      </c>
      <c r="G878" t="s">
        <v>228</v>
      </c>
      <c r="H878">
        <v>-1</v>
      </c>
      <c r="I878" t="s">
        <v>400</v>
      </c>
      <c r="J878">
        <v>30207013054</v>
      </c>
      <c r="K878" t="s">
        <v>498</v>
      </c>
      <c r="L878">
        <v>660875.69999999995</v>
      </c>
      <c r="M878">
        <v>9591616.2300000004</v>
      </c>
    </row>
    <row r="879" spans="1:13" hidden="1" x14ac:dyDescent="0.25">
      <c r="A879">
        <v>877</v>
      </c>
      <c r="B879" t="s">
        <v>397</v>
      </c>
      <c r="C879" t="s">
        <v>398</v>
      </c>
      <c r="D879" t="s">
        <v>399</v>
      </c>
      <c r="E879" t="s">
        <v>1173</v>
      </c>
      <c r="F879" t="s">
        <v>1173</v>
      </c>
      <c r="G879" t="s">
        <v>228</v>
      </c>
      <c r="H879">
        <v>-1</v>
      </c>
      <c r="I879" t="s">
        <v>400</v>
      </c>
      <c r="J879">
        <v>30314009054</v>
      </c>
      <c r="K879" t="s">
        <v>498</v>
      </c>
      <c r="L879">
        <v>908099.32490000001</v>
      </c>
      <c r="M879">
        <v>9725699.8572000004</v>
      </c>
    </row>
    <row r="880" spans="1:13" hidden="1" x14ac:dyDescent="0.25">
      <c r="A880">
        <v>878</v>
      </c>
      <c r="B880" t="s">
        <v>397</v>
      </c>
      <c r="C880" t="s">
        <v>398</v>
      </c>
      <c r="D880" t="s">
        <v>399</v>
      </c>
      <c r="E880" t="s">
        <v>577</v>
      </c>
      <c r="F880" t="s">
        <v>577</v>
      </c>
      <c r="G880" t="s">
        <v>228</v>
      </c>
      <c r="H880">
        <v>-1</v>
      </c>
      <c r="I880" t="s">
        <v>400</v>
      </c>
      <c r="J880">
        <v>30101012053</v>
      </c>
      <c r="K880" t="s">
        <v>498</v>
      </c>
      <c r="L880">
        <v>757538.34420000005</v>
      </c>
      <c r="M880">
        <v>9689970.6324000005</v>
      </c>
    </row>
    <row r="881" spans="1:13" hidden="1" x14ac:dyDescent="0.25">
      <c r="A881">
        <v>879</v>
      </c>
      <c r="B881" t="s">
        <v>397</v>
      </c>
      <c r="C881" t="s">
        <v>398</v>
      </c>
      <c r="D881" t="s">
        <v>399</v>
      </c>
      <c r="E881" t="s">
        <v>1174</v>
      </c>
      <c r="F881" t="s">
        <v>1174</v>
      </c>
      <c r="G881" t="s">
        <v>228</v>
      </c>
      <c r="H881">
        <v>-1</v>
      </c>
      <c r="I881" t="s">
        <v>400</v>
      </c>
      <c r="J881">
        <v>30314003056</v>
      </c>
      <c r="K881" t="s">
        <v>498</v>
      </c>
      <c r="L881">
        <v>783836.99109999998</v>
      </c>
      <c r="M881">
        <v>9654380.4540999997</v>
      </c>
    </row>
    <row r="882" spans="1:13" hidden="1" x14ac:dyDescent="0.25">
      <c r="A882">
        <v>880</v>
      </c>
      <c r="B882" t="s">
        <v>397</v>
      </c>
      <c r="C882" t="s">
        <v>398</v>
      </c>
      <c r="D882" t="s">
        <v>399</v>
      </c>
      <c r="E882" t="s">
        <v>1175</v>
      </c>
      <c r="F882" t="s">
        <v>1175</v>
      </c>
      <c r="G882" t="s">
        <v>228</v>
      </c>
      <c r="H882">
        <v>-1</v>
      </c>
      <c r="I882" t="s">
        <v>400</v>
      </c>
      <c r="J882">
        <v>30117001078</v>
      </c>
      <c r="K882" t="s">
        <v>498</v>
      </c>
      <c r="L882">
        <v>789164.41390000004</v>
      </c>
      <c r="M882">
        <v>10007340.8839</v>
      </c>
    </row>
    <row r="883" spans="1:13" hidden="1" x14ac:dyDescent="0.25">
      <c r="A883">
        <v>881</v>
      </c>
      <c r="B883" t="s">
        <v>397</v>
      </c>
      <c r="C883" t="s">
        <v>398</v>
      </c>
      <c r="D883" t="s">
        <v>399</v>
      </c>
      <c r="E883" t="s">
        <v>1176</v>
      </c>
      <c r="F883" t="s">
        <v>1176</v>
      </c>
      <c r="G883" t="s">
        <v>228</v>
      </c>
      <c r="H883">
        <v>-1</v>
      </c>
      <c r="I883" t="s">
        <v>400</v>
      </c>
      <c r="J883">
        <v>30315001053</v>
      </c>
      <c r="K883" t="s">
        <v>498</v>
      </c>
      <c r="L883">
        <v>905108.16059999994</v>
      </c>
      <c r="M883">
        <v>9898818.3617000002</v>
      </c>
    </row>
    <row r="884" spans="1:13" hidden="1" x14ac:dyDescent="0.25">
      <c r="A884">
        <v>882</v>
      </c>
      <c r="B884" t="s">
        <v>397</v>
      </c>
      <c r="C884" t="s">
        <v>398</v>
      </c>
      <c r="D884" t="s">
        <v>399</v>
      </c>
      <c r="E884" t="s">
        <v>1177</v>
      </c>
      <c r="F884" t="s">
        <v>1177</v>
      </c>
      <c r="G884" t="s">
        <v>1178</v>
      </c>
      <c r="H884">
        <v>-1</v>
      </c>
      <c r="I884" t="s">
        <v>400</v>
      </c>
      <c r="J884">
        <v>30315004051</v>
      </c>
      <c r="K884" t="s">
        <v>498</v>
      </c>
      <c r="L884">
        <v>861851.77879999997</v>
      </c>
      <c r="M884">
        <v>9967109.2500999998</v>
      </c>
    </row>
    <row r="885" spans="1:13" hidden="1" x14ac:dyDescent="0.25">
      <c r="A885">
        <v>883</v>
      </c>
      <c r="B885" t="s">
        <v>397</v>
      </c>
      <c r="C885" t="s">
        <v>398</v>
      </c>
      <c r="D885" t="s">
        <v>399</v>
      </c>
      <c r="E885" t="s">
        <v>540</v>
      </c>
      <c r="F885" t="s">
        <v>540</v>
      </c>
      <c r="G885" t="s">
        <v>1179</v>
      </c>
      <c r="H885">
        <v>-1</v>
      </c>
      <c r="I885" t="s">
        <v>400</v>
      </c>
      <c r="J885">
        <v>30104001058</v>
      </c>
      <c r="K885" t="s">
        <v>498</v>
      </c>
      <c r="L885">
        <v>870137.16830000002</v>
      </c>
      <c r="M885">
        <v>10089057.947799999</v>
      </c>
    </row>
    <row r="886" spans="1:13" hidden="1" x14ac:dyDescent="0.25">
      <c r="A886">
        <v>884</v>
      </c>
      <c r="B886" t="s">
        <v>397</v>
      </c>
      <c r="C886" t="s">
        <v>398</v>
      </c>
      <c r="D886" t="s">
        <v>399</v>
      </c>
      <c r="E886" t="s">
        <v>616</v>
      </c>
      <c r="F886" t="s">
        <v>616</v>
      </c>
      <c r="G886" t="s">
        <v>228</v>
      </c>
      <c r="H886">
        <v>-1</v>
      </c>
      <c r="I886" t="s">
        <v>400</v>
      </c>
      <c r="J886">
        <v>30104002055</v>
      </c>
      <c r="K886" t="s">
        <v>498</v>
      </c>
      <c r="L886">
        <v>843837.19010000001</v>
      </c>
      <c r="M886">
        <v>10045529.454399999</v>
      </c>
    </row>
    <row r="887" spans="1:13" hidden="1" x14ac:dyDescent="0.25">
      <c r="A887">
        <v>885</v>
      </c>
      <c r="B887" t="s">
        <v>397</v>
      </c>
      <c r="C887" t="s">
        <v>398</v>
      </c>
      <c r="D887" t="s">
        <v>399</v>
      </c>
      <c r="E887" t="s">
        <v>641</v>
      </c>
      <c r="F887" t="s">
        <v>641</v>
      </c>
      <c r="G887" t="s">
        <v>228</v>
      </c>
      <c r="H887">
        <v>-1</v>
      </c>
      <c r="I887" t="s">
        <v>400</v>
      </c>
      <c r="J887">
        <v>30213017053</v>
      </c>
      <c r="K887" t="s">
        <v>498</v>
      </c>
      <c r="L887">
        <v>614686.01</v>
      </c>
      <c r="M887">
        <v>9996879.1999999993</v>
      </c>
    </row>
    <row r="888" spans="1:13" hidden="1" x14ac:dyDescent="0.25">
      <c r="A888">
        <v>886</v>
      </c>
      <c r="B888" t="s">
        <v>397</v>
      </c>
      <c r="C888" t="s">
        <v>398</v>
      </c>
      <c r="D888" t="s">
        <v>399</v>
      </c>
      <c r="E888" t="s">
        <v>1180</v>
      </c>
      <c r="F888" t="s">
        <v>1180</v>
      </c>
      <c r="G888" t="s">
        <v>228</v>
      </c>
      <c r="H888">
        <v>-1</v>
      </c>
      <c r="I888" t="s">
        <v>400</v>
      </c>
      <c r="J888">
        <v>30315004054</v>
      </c>
      <c r="K888" t="s">
        <v>498</v>
      </c>
      <c r="L888">
        <v>857799.81059999997</v>
      </c>
      <c r="M888">
        <v>9965515.6038000006</v>
      </c>
    </row>
    <row r="889" spans="1:13" hidden="1" x14ac:dyDescent="0.25">
      <c r="A889">
        <v>887</v>
      </c>
      <c r="B889" t="s">
        <v>397</v>
      </c>
      <c r="C889" t="s">
        <v>398</v>
      </c>
      <c r="D889" t="s">
        <v>399</v>
      </c>
      <c r="E889" t="s">
        <v>1181</v>
      </c>
      <c r="F889" t="s">
        <v>1181</v>
      </c>
      <c r="G889" t="s">
        <v>228</v>
      </c>
      <c r="H889">
        <v>-1</v>
      </c>
      <c r="I889" t="s">
        <v>400</v>
      </c>
      <c r="J889">
        <v>30213005051</v>
      </c>
      <c r="K889" t="s">
        <v>498</v>
      </c>
      <c r="L889">
        <v>628168.02</v>
      </c>
      <c r="M889">
        <v>9976250.6799999997</v>
      </c>
    </row>
    <row r="890" spans="1:13" hidden="1" x14ac:dyDescent="0.25">
      <c r="A890">
        <v>888</v>
      </c>
      <c r="B890" t="s">
        <v>397</v>
      </c>
      <c r="C890" t="s">
        <v>398</v>
      </c>
      <c r="D890" t="s">
        <v>399</v>
      </c>
      <c r="E890" t="s">
        <v>1182</v>
      </c>
      <c r="F890" t="s">
        <v>1182</v>
      </c>
      <c r="G890" t="s">
        <v>228</v>
      </c>
      <c r="H890">
        <v>-1</v>
      </c>
      <c r="I890" t="s">
        <v>400</v>
      </c>
      <c r="J890">
        <v>30315004055</v>
      </c>
      <c r="K890" t="s">
        <v>498</v>
      </c>
      <c r="L890">
        <v>852000.16370000003</v>
      </c>
      <c r="M890">
        <v>9957452.7741</v>
      </c>
    </row>
    <row r="891" spans="1:13" hidden="1" x14ac:dyDescent="0.25">
      <c r="A891">
        <v>889</v>
      </c>
      <c r="B891" t="s">
        <v>397</v>
      </c>
      <c r="C891" t="s">
        <v>398</v>
      </c>
      <c r="D891" t="s">
        <v>399</v>
      </c>
      <c r="E891" t="s">
        <v>1183</v>
      </c>
      <c r="F891" t="s">
        <v>1183</v>
      </c>
      <c r="G891" t="s">
        <v>228</v>
      </c>
      <c r="H891">
        <v>-1</v>
      </c>
      <c r="I891" t="s">
        <v>400</v>
      </c>
      <c r="J891">
        <v>30104005052</v>
      </c>
      <c r="K891" t="s">
        <v>498</v>
      </c>
      <c r="L891">
        <v>857280.49369999999</v>
      </c>
      <c r="M891">
        <v>10069257.0584</v>
      </c>
    </row>
    <row r="892" spans="1:13" hidden="1" x14ac:dyDescent="0.25">
      <c r="A892">
        <v>890</v>
      </c>
      <c r="B892" t="s">
        <v>397</v>
      </c>
      <c r="C892" t="s">
        <v>398</v>
      </c>
      <c r="D892" t="s">
        <v>399</v>
      </c>
      <c r="E892" t="s">
        <v>1184</v>
      </c>
      <c r="F892" t="s">
        <v>1184</v>
      </c>
      <c r="G892" t="s">
        <v>228</v>
      </c>
      <c r="H892">
        <v>-1</v>
      </c>
      <c r="I892" t="s">
        <v>400</v>
      </c>
      <c r="J892">
        <v>30110005053</v>
      </c>
      <c r="K892" t="s">
        <v>498</v>
      </c>
      <c r="L892">
        <v>843909.93130000005</v>
      </c>
      <c r="M892">
        <v>10033219.514799999</v>
      </c>
    </row>
    <row r="893" spans="1:13" hidden="1" x14ac:dyDescent="0.25">
      <c r="A893">
        <v>891</v>
      </c>
      <c r="B893" t="s">
        <v>397</v>
      </c>
      <c r="C893" t="s">
        <v>398</v>
      </c>
      <c r="D893" t="s">
        <v>399</v>
      </c>
      <c r="E893" t="s">
        <v>1185</v>
      </c>
      <c r="F893" t="s">
        <v>1185</v>
      </c>
      <c r="G893" t="s">
        <v>228</v>
      </c>
      <c r="H893">
        <v>-1</v>
      </c>
      <c r="I893" t="s">
        <v>400</v>
      </c>
      <c r="J893">
        <v>30315004052</v>
      </c>
      <c r="K893" t="s">
        <v>498</v>
      </c>
      <c r="L893">
        <v>855019.29779999994</v>
      </c>
      <c r="M893">
        <v>9959149.1023999993</v>
      </c>
    </row>
    <row r="894" spans="1:13" hidden="1" x14ac:dyDescent="0.25">
      <c r="A894">
        <v>892</v>
      </c>
      <c r="B894" t="s">
        <v>397</v>
      </c>
      <c r="C894" t="s">
        <v>398</v>
      </c>
      <c r="D894" t="s">
        <v>399</v>
      </c>
      <c r="E894" t="s">
        <v>1186</v>
      </c>
      <c r="F894" t="s">
        <v>1186</v>
      </c>
      <c r="G894" t="s">
        <v>228</v>
      </c>
      <c r="H894">
        <v>-1</v>
      </c>
      <c r="I894" t="s">
        <v>400</v>
      </c>
      <c r="J894">
        <v>30104003051</v>
      </c>
      <c r="K894" t="s">
        <v>498</v>
      </c>
      <c r="L894">
        <v>816466.54760000005</v>
      </c>
      <c r="M894">
        <v>10089154.6998</v>
      </c>
    </row>
    <row r="895" spans="1:13" hidden="1" x14ac:dyDescent="0.25">
      <c r="A895">
        <v>893</v>
      </c>
      <c r="B895" t="s">
        <v>397</v>
      </c>
      <c r="C895" t="s">
        <v>398</v>
      </c>
      <c r="D895" t="s">
        <v>399</v>
      </c>
      <c r="E895" t="s">
        <v>1187</v>
      </c>
      <c r="F895" t="s">
        <v>1187</v>
      </c>
      <c r="G895" t="s">
        <v>228</v>
      </c>
      <c r="H895">
        <v>-1</v>
      </c>
      <c r="I895" t="s">
        <v>400</v>
      </c>
      <c r="J895">
        <v>30104001059</v>
      </c>
      <c r="K895" t="s">
        <v>498</v>
      </c>
      <c r="L895">
        <v>813123.78</v>
      </c>
      <c r="M895">
        <v>10103693.779999999</v>
      </c>
    </row>
    <row r="896" spans="1:13" hidden="1" x14ac:dyDescent="0.25">
      <c r="A896">
        <v>894</v>
      </c>
      <c r="B896" t="s">
        <v>397</v>
      </c>
      <c r="C896" t="s">
        <v>398</v>
      </c>
      <c r="D896" t="s">
        <v>399</v>
      </c>
      <c r="E896" t="s">
        <v>1188</v>
      </c>
      <c r="F896" t="s">
        <v>1188</v>
      </c>
      <c r="G896" t="s">
        <v>228</v>
      </c>
      <c r="H896">
        <v>-1</v>
      </c>
      <c r="I896" t="s">
        <v>400</v>
      </c>
      <c r="J896">
        <v>30110001053</v>
      </c>
      <c r="K896" t="s">
        <v>498</v>
      </c>
      <c r="L896">
        <v>807101.21</v>
      </c>
      <c r="M896">
        <v>10082208.800000001</v>
      </c>
    </row>
    <row r="897" spans="1:13" hidden="1" x14ac:dyDescent="0.25">
      <c r="A897">
        <v>895</v>
      </c>
      <c r="B897" t="s">
        <v>397</v>
      </c>
      <c r="C897" t="s">
        <v>398</v>
      </c>
      <c r="D897" t="s">
        <v>399</v>
      </c>
      <c r="E897" t="s">
        <v>597</v>
      </c>
      <c r="F897" t="s">
        <v>597</v>
      </c>
      <c r="G897" t="s">
        <v>228</v>
      </c>
      <c r="H897">
        <v>-1</v>
      </c>
      <c r="I897" t="s">
        <v>400</v>
      </c>
      <c r="J897">
        <v>30104004052</v>
      </c>
      <c r="K897" t="s">
        <v>498</v>
      </c>
      <c r="L897">
        <v>805382.98</v>
      </c>
      <c r="M897">
        <v>10084398.560000001</v>
      </c>
    </row>
    <row r="898" spans="1:13" hidden="1" x14ac:dyDescent="0.25">
      <c r="A898">
        <v>896</v>
      </c>
      <c r="B898" t="s">
        <v>397</v>
      </c>
      <c r="C898" t="s">
        <v>398</v>
      </c>
      <c r="D898" t="s">
        <v>399</v>
      </c>
      <c r="E898" t="s">
        <v>1189</v>
      </c>
      <c r="F898" t="s">
        <v>1189</v>
      </c>
      <c r="G898" t="s">
        <v>228</v>
      </c>
      <c r="H898">
        <v>-1</v>
      </c>
      <c r="I898" t="s">
        <v>400</v>
      </c>
      <c r="J898">
        <v>30208002064</v>
      </c>
      <c r="K898" t="s">
        <v>498</v>
      </c>
      <c r="L898">
        <v>737626.78</v>
      </c>
      <c r="M898">
        <v>10106137.33</v>
      </c>
    </row>
    <row r="899" spans="1:13" hidden="1" x14ac:dyDescent="0.25">
      <c r="A899">
        <v>897</v>
      </c>
      <c r="B899" t="s">
        <v>397</v>
      </c>
      <c r="C899" t="s">
        <v>398</v>
      </c>
      <c r="D899" t="s">
        <v>399</v>
      </c>
      <c r="E899" t="s">
        <v>883</v>
      </c>
      <c r="F899" t="s">
        <v>883</v>
      </c>
      <c r="G899" t="s">
        <v>228</v>
      </c>
      <c r="H899">
        <v>-1</v>
      </c>
      <c r="I899" t="s">
        <v>400</v>
      </c>
      <c r="J899">
        <v>30208002060</v>
      </c>
      <c r="K899" t="s">
        <v>498</v>
      </c>
      <c r="L899">
        <v>738122.68</v>
      </c>
      <c r="M899">
        <v>10103031.220000001</v>
      </c>
    </row>
    <row r="900" spans="1:13" hidden="1" x14ac:dyDescent="0.25">
      <c r="A900">
        <v>898</v>
      </c>
      <c r="B900" t="s">
        <v>397</v>
      </c>
      <c r="C900" t="s">
        <v>398</v>
      </c>
      <c r="D900" t="s">
        <v>399</v>
      </c>
      <c r="E900" t="s">
        <v>752</v>
      </c>
      <c r="F900" t="s">
        <v>752</v>
      </c>
      <c r="G900" t="s">
        <v>228</v>
      </c>
      <c r="H900">
        <v>-1</v>
      </c>
      <c r="I900" t="s">
        <v>400</v>
      </c>
      <c r="J900">
        <v>30104001054</v>
      </c>
      <c r="K900" t="s">
        <v>498</v>
      </c>
      <c r="L900">
        <v>822030.98</v>
      </c>
      <c r="M900">
        <v>10101000.25</v>
      </c>
    </row>
    <row r="901" spans="1:13" hidden="1" x14ac:dyDescent="0.25">
      <c r="A901">
        <v>899</v>
      </c>
      <c r="B901" t="s">
        <v>397</v>
      </c>
      <c r="C901" t="s">
        <v>398</v>
      </c>
      <c r="D901" t="s">
        <v>399</v>
      </c>
      <c r="E901" t="s">
        <v>1190</v>
      </c>
      <c r="F901" t="s">
        <v>1190</v>
      </c>
      <c r="G901" t="s">
        <v>228</v>
      </c>
      <c r="H901">
        <v>-1</v>
      </c>
      <c r="I901" t="s">
        <v>400</v>
      </c>
      <c r="J901">
        <v>30208002063</v>
      </c>
      <c r="K901" t="s">
        <v>498</v>
      </c>
      <c r="L901">
        <v>727462.60430000001</v>
      </c>
      <c r="M901">
        <v>10095815.604800001</v>
      </c>
    </row>
    <row r="902" spans="1:13" hidden="1" x14ac:dyDescent="0.25">
      <c r="A902">
        <v>900</v>
      </c>
      <c r="B902" t="s">
        <v>397</v>
      </c>
      <c r="C902" t="s">
        <v>398</v>
      </c>
      <c r="D902" t="s">
        <v>399</v>
      </c>
      <c r="E902" t="s">
        <v>1191</v>
      </c>
      <c r="F902" t="s">
        <v>1191</v>
      </c>
      <c r="G902" t="s">
        <v>228</v>
      </c>
      <c r="H902">
        <v>-1</v>
      </c>
      <c r="I902" t="s">
        <v>400</v>
      </c>
      <c r="J902">
        <v>30110003051</v>
      </c>
      <c r="K902" t="s">
        <v>498</v>
      </c>
      <c r="L902">
        <v>777023.98210000002</v>
      </c>
      <c r="M902">
        <v>10039586.8488</v>
      </c>
    </row>
    <row r="903" spans="1:13" hidden="1" x14ac:dyDescent="0.25">
      <c r="A903">
        <v>901</v>
      </c>
      <c r="B903" t="s">
        <v>397</v>
      </c>
      <c r="C903" t="s">
        <v>398</v>
      </c>
      <c r="D903" t="s">
        <v>399</v>
      </c>
      <c r="E903" t="s">
        <v>1192</v>
      </c>
      <c r="F903" t="s">
        <v>1192</v>
      </c>
      <c r="G903" t="s">
        <v>228</v>
      </c>
      <c r="H903">
        <v>-1</v>
      </c>
      <c r="I903" t="s">
        <v>400</v>
      </c>
      <c r="J903">
        <v>30110003054</v>
      </c>
      <c r="K903" t="s">
        <v>498</v>
      </c>
      <c r="L903">
        <v>774332.49860000005</v>
      </c>
      <c r="M903">
        <v>10038623.1229</v>
      </c>
    </row>
    <row r="904" spans="1:13" hidden="1" x14ac:dyDescent="0.25">
      <c r="A904">
        <v>902</v>
      </c>
      <c r="B904" t="s">
        <v>397</v>
      </c>
      <c r="C904" t="s">
        <v>398</v>
      </c>
      <c r="D904" t="s">
        <v>399</v>
      </c>
      <c r="E904" t="s">
        <v>1193</v>
      </c>
      <c r="F904" t="s">
        <v>1193</v>
      </c>
      <c r="G904" t="s">
        <v>228</v>
      </c>
      <c r="H904">
        <v>-1</v>
      </c>
      <c r="I904" t="s">
        <v>400</v>
      </c>
      <c r="J904">
        <v>30208002055</v>
      </c>
      <c r="K904" t="s">
        <v>498</v>
      </c>
      <c r="L904">
        <v>745360.00490000006</v>
      </c>
      <c r="M904">
        <v>10096841.5294</v>
      </c>
    </row>
    <row r="905" spans="1:13" hidden="1" x14ac:dyDescent="0.25">
      <c r="A905">
        <v>903</v>
      </c>
      <c r="B905" t="s">
        <v>397</v>
      </c>
      <c r="C905" t="s">
        <v>398</v>
      </c>
      <c r="D905" t="s">
        <v>399</v>
      </c>
      <c r="E905" t="s">
        <v>1194</v>
      </c>
      <c r="F905" t="s">
        <v>1194</v>
      </c>
      <c r="G905" t="s">
        <v>1195</v>
      </c>
      <c r="H905">
        <v>-1</v>
      </c>
      <c r="I905" t="s">
        <v>400</v>
      </c>
      <c r="J905">
        <v>30110003055</v>
      </c>
      <c r="K905" t="s">
        <v>498</v>
      </c>
      <c r="L905">
        <v>778968.84</v>
      </c>
      <c r="M905">
        <v>10038803.550000001</v>
      </c>
    </row>
    <row r="906" spans="1:13" hidden="1" x14ac:dyDescent="0.25">
      <c r="A906">
        <v>904</v>
      </c>
      <c r="B906" t="s">
        <v>397</v>
      </c>
      <c r="C906" t="s">
        <v>398</v>
      </c>
      <c r="D906" t="s">
        <v>399</v>
      </c>
      <c r="E906" t="s">
        <v>810</v>
      </c>
      <c r="F906" t="s">
        <v>810</v>
      </c>
      <c r="G906" t="s">
        <v>228</v>
      </c>
      <c r="H906">
        <v>-1</v>
      </c>
      <c r="I906" t="s">
        <v>400</v>
      </c>
      <c r="J906">
        <v>30208006052</v>
      </c>
      <c r="K906" t="s">
        <v>498</v>
      </c>
      <c r="L906">
        <v>624984.65060000005</v>
      </c>
      <c r="M906">
        <v>10095005.4122</v>
      </c>
    </row>
    <row r="907" spans="1:13" hidden="1" x14ac:dyDescent="0.25">
      <c r="A907">
        <v>905</v>
      </c>
      <c r="B907" t="s">
        <v>397</v>
      </c>
      <c r="C907" t="s">
        <v>398</v>
      </c>
      <c r="D907" t="s">
        <v>399</v>
      </c>
      <c r="E907" t="s">
        <v>1196</v>
      </c>
      <c r="F907" t="s">
        <v>1196</v>
      </c>
      <c r="G907" t="s">
        <v>1197</v>
      </c>
      <c r="H907">
        <v>-1</v>
      </c>
      <c r="I907" t="s">
        <v>400</v>
      </c>
      <c r="J907">
        <v>30110002051</v>
      </c>
      <c r="K907" t="s">
        <v>498</v>
      </c>
      <c r="L907">
        <v>817047.78</v>
      </c>
      <c r="M907">
        <v>10040938.210000001</v>
      </c>
    </row>
    <row r="908" spans="1:13" hidden="1" x14ac:dyDescent="0.25">
      <c r="A908">
        <v>906</v>
      </c>
      <c r="B908" t="s">
        <v>397</v>
      </c>
      <c r="C908" t="s">
        <v>398</v>
      </c>
      <c r="D908" t="s">
        <v>399</v>
      </c>
      <c r="E908" t="s">
        <v>1198</v>
      </c>
      <c r="F908" t="s">
        <v>1198</v>
      </c>
      <c r="G908" t="s">
        <v>228</v>
      </c>
      <c r="H908">
        <v>-1</v>
      </c>
      <c r="I908" t="s">
        <v>400</v>
      </c>
      <c r="J908">
        <v>30110003058</v>
      </c>
      <c r="K908" t="s">
        <v>498</v>
      </c>
      <c r="L908">
        <v>770744.02</v>
      </c>
      <c r="M908">
        <v>10033758.15</v>
      </c>
    </row>
    <row r="909" spans="1:13" hidden="1" x14ac:dyDescent="0.25">
      <c r="A909">
        <v>907</v>
      </c>
      <c r="B909" t="s">
        <v>397</v>
      </c>
      <c r="C909" t="s">
        <v>398</v>
      </c>
      <c r="D909" t="s">
        <v>399</v>
      </c>
      <c r="E909" t="s">
        <v>1199</v>
      </c>
      <c r="F909" t="s">
        <v>1199</v>
      </c>
      <c r="G909" t="s">
        <v>228</v>
      </c>
      <c r="H909">
        <v>-1</v>
      </c>
      <c r="I909" t="s">
        <v>400</v>
      </c>
      <c r="J909">
        <v>30110003057</v>
      </c>
      <c r="K909" t="s">
        <v>498</v>
      </c>
      <c r="L909">
        <v>775415.84</v>
      </c>
      <c r="M909">
        <v>10044124.77</v>
      </c>
    </row>
    <row r="910" spans="1:13" hidden="1" x14ac:dyDescent="0.25">
      <c r="A910">
        <v>908</v>
      </c>
      <c r="B910" t="s">
        <v>397</v>
      </c>
      <c r="C910" t="s">
        <v>398</v>
      </c>
      <c r="D910" t="s">
        <v>399</v>
      </c>
      <c r="E910" t="s">
        <v>1200</v>
      </c>
      <c r="F910" t="s">
        <v>1200</v>
      </c>
      <c r="G910" t="s">
        <v>228</v>
      </c>
      <c r="H910">
        <v>-1</v>
      </c>
      <c r="I910" t="s">
        <v>400</v>
      </c>
      <c r="J910">
        <v>30106001053</v>
      </c>
      <c r="K910" t="s">
        <v>498</v>
      </c>
      <c r="L910">
        <v>768383.04680000001</v>
      </c>
      <c r="M910">
        <v>9818108.3266000003</v>
      </c>
    </row>
    <row r="911" spans="1:13" hidden="1" x14ac:dyDescent="0.25">
      <c r="A911">
        <v>909</v>
      </c>
      <c r="B911" t="s">
        <v>397</v>
      </c>
      <c r="C911" t="s">
        <v>398</v>
      </c>
      <c r="D911" t="s">
        <v>399</v>
      </c>
      <c r="E911" t="s">
        <v>819</v>
      </c>
      <c r="F911" t="s">
        <v>819</v>
      </c>
      <c r="G911" t="s">
        <v>1201</v>
      </c>
      <c r="H911">
        <v>-1</v>
      </c>
      <c r="I911" t="s">
        <v>400</v>
      </c>
      <c r="J911">
        <v>30110003052</v>
      </c>
      <c r="K911" t="s">
        <v>498</v>
      </c>
      <c r="L911">
        <v>764460.51</v>
      </c>
      <c r="M911">
        <v>10024689.4</v>
      </c>
    </row>
    <row r="912" spans="1:13" hidden="1" x14ac:dyDescent="0.25">
      <c r="A912">
        <v>910</v>
      </c>
      <c r="B912" t="s">
        <v>397</v>
      </c>
      <c r="C912" t="s">
        <v>398</v>
      </c>
      <c r="D912" t="s">
        <v>399</v>
      </c>
      <c r="E912" t="s">
        <v>484</v>
      </c>
      <c r="F912" t="s">
        <v>484</v>
      </c>
      <c r="G912" t="s">
        <v>228</v>
      </c>
      <c r="H912">
        <v>-1</v>
      </c>
      <c r="I912" t="s">
        <v>400</v>
      </c>
      <c r="J912">
        <v>30316001054</v>
      </c>
      <c r="K912" t="s">
        <v>498</v>
      </c>
      <c r="L912">
        <v>844233.07140000002</v>
      </c>
      <c r="M912">
        <v>9838594.0625999998</v>
      </c>
    </row>
    <row r="913" spans="1:13" hidden="1" x14ac:dyDescent="0.25">
      <c r="A913">
        <v>911</v>
      </c>
      <c r="B913" t="s">
        <v>397</v>
      </c>
      <c r="C913" t="s">
        <v>398</v>
      </c>
      <c r="D913" t="s">
        <v>399</v>
      </c>
      <c r="E913" t="s">
        <v>1202</v>
      </c>
      <c r="F913" t="s">
        <v>1202</v>
      </c>
      <c r="G913" t="s">
        <v>228</v>
      </c>
      <c r="H913">
        <v>-1</v>
      </c>
      <c r="I913" t="s">
        <v>400</v>
      </c>
      <c r="J913">
        <v>30213014053</v>
      </c>
      <c r="K913" t="s">
        <v>498</v>
      </c>
      <c r="L913">
        <v>557034.85</v>
      </c>
      <c r="M913">
        <v>9907352.0899999999</v>
      </c>
    </row>
    <row r="914" spans="1:13" hidden="1" x14ac:dyDescent="0.25">
      <c r="A914">
        <v>912</v>
      </c>
      <c r="B914" t="s">
        <v>397</v>
      </c>
      <c r="C914" t="s">
        <v>398</v>
      </c>
      <c r="D914" t="s">
        <v>399</v>
      </c>
      <c r="E914" t="s">
        <v>1203</v>
      </c>
      <c r="F914" t="s">
        <v>1203</v>
      </c>
      <c r="G914" t="s">
        <v>228</v>
      </c>
      <c r="H914">
        <v>-1</v>
      </c>
      <c r="I914" t="s">
        <v>400</v>
      </c>
      <c r="J914">
        <v>30321002052</v>
      </c>
      <c r="K914" t="s">
        <v>498</v>
      </c>
      <c r="L914">
        <v>903332.50280000002</v>
      </c>
      <c r="M914">
        <v>10001883.8377</v>
      </c>
    </row>
    <row r="915" spans="1:13" hidden="1" x14ac:dyDescent="0.25">
      <c r="A915">
        <v>913</v>
      </c>
      <c r="B915" t="s">
        <v>397</v>
      </c>
      <c r="C915" t="s">
        <v>398</v>
      </c>
      <c r="D915" t="s">
        <v>399</v>
      </c>
      <c r="E915" t="s">
        <v>1204</v>
      </c>
      <c r="F915" t="s">
        <v>1204</v>
      </c>
      <c r="G915" t="s">
        <v>1205</v>
      </c>
      <c r="H915">
        <v>-1</v>
      </c>
      <c r="I915" t="s">
        <v>400</v>
      </c>
      <c r="J915">
        <v>30213010051</v>
      </c>
      <c r="K915" t="s">
        <v>498</v>
      </c>
      <c r="L915">
        <v>567126.38199999998</v>
      </c>
      <c r="M915">
        <v>9824347.3092999998</v>
      </c>
    </row>
    <row r="916" spans="1:13" hidden="1" x14ac:dyDescent="0.25">
      <c r="A916">
        <v>914</v>
      </c>
      <c r="B916" t="s">
        <v>397</v>
      </c>
      <c r="C916" t="s">
        <v>398</v>
      </c>
      <c r="D916" t="s">
        <v>399</v>
      </c>
      <c r="E916" t="s">
        <v>1206</v>
      </c>
      <c r="F916" t="s">
        <v>1206</v>
      </c>
      <c r="G916" t="s">
        <v>228</v>
      </c>
      <c r="H916">
        <v>-1</v>
      </c>
      <c r="I916" t="s">
        <v>400</v>
      </c>
      <c r="J916">
        <v>30321005054</v>
      </c>
      <c r="K916" t="s">
        <v>498</v>
      </c>
      <c r="L916">
        <v>886900.1311</v>
      </c>
      <c r="M916">
        <v>10071950.692500001</v>
      </c>
    </row>
    <row r="917" spans="1:13" hidden="1" x14ac:dyDescent="0.25">
      <c r="A917">
        <v>915</v>
      </c>
      <c r="B917" t="s">
        <v>397</v>
      </c>
      <c r="C917" t="s">
        <v>398</v>
      </c>
      <c r="D917" t="s">
        <v>399</v>
      </c>
      <c r="E917" t="s">
        <v>1207</v>
      </c>
      <c r="F917" t="s">
        <v>1207</v>
      </c>
      <c r="G917" t="s">
        <v>228</v>
      </c>
      <c r="H917">
        <v>-1</v>
      </c>
      <c r="I917" t="s">
        <v>400</v>
      </c>
      <c r="J917">
        <v>30321005053</v>
      </c>
      <c r="K917" t="s">
        <v>498</v>
      </c>
      <c r="L917">
        <v>886291.27590000001</v>
      </c>
      <c r="M917">
        <v>10044526.9312</v>
      </c>
    </row>
    <row r="918" spans="1:13" hidden="1" x14ac:dyDescent="0.25">
      <c r="A918">
        <v>916</v>
      </c>
      <c r="B918" t="s">
        <v>397</v>
      </c>
      <c r="C918" t="s">
        <v>398</v>
      </c>
      <c r="D918" t="s">
        <v>399</v>
      </c>
      <c r="E918" t="s">
        <v>1208</v>
      </c>
      <c r="F918" t="s">
        <v>1208</v>
      </c>
      <c r="G918" t="s">
        <v>228</v>
      </c>
      <c r="H918">
        <v>-1</v>
      </c>
      <c r="I918" t="s">
        <v>400</v>
      </c>
      <c r="J918">
        <v>30106001057</v>
      </c>
      <c r="K918" t="s">
        <v>498</v>
      </c>
      <c r="L918">
        <v>767727.94</v>
      </c>
      <c r="M918">
        <v>9799036.0399999991</v>
      </c>
    </row>
    <row r="919" spans="1:13" hidden="1" x14ac:dyDescent="0.25">
      <c r="A919">
        <v>917</v>
      </c>
      <c r="B919" t="s">
        <v>397</v>
      </c>
      <c r="C919" t="s">
        <v>398</v>
      </c>
      <c r="D919" t="s">
        <v>399</v>
      </c>
      <c r="E919" t="s">
        <v>1209</v>
      </c>
      <c r="F919" t="s">
        <v>1209</v>
      </c>
      <c r="G919" t="s">
        <v>228</v>
      </c>
      <c r="H919">
        <v>-1</v>
      </c>
      <c r="I919" t="s">
        <v>400</v>
      </c>
      <c r="J919">
        <v>30321006051</v>
      </c>
      <c r="K919" t="s">
        <v>498</v>
      </c>
      <c r="L919">
        <v>931619.40020000003</v>
      </c>
      <c r="M919">
        <v>10019732.5085</v>
      </c>
    </row>
    <row r="920" spans="1:13" hidden="1" x14ac:dyDescent="0.25">
      <c r="A920">
        <v>918</v>
      </c>
      <c r="B920" t="s">
        <v>397</v>
      </c>
      <c r="C920" t="s">
        <v>398</v>
      </c>
      <c r="D920" t="s">
        <v>399</v>
      </c>
      <c r="E920" t="s">
        <v>1210</v>
      </c>
      <c r="F920" t="s">
        <v>1210</v>
      </c>
      <c r="G920" t="s">
        <v>228</v>
      </c>
      <c r="H920">
        <v>-1</v>
      </c>
      <c r="I920" t="s">
        <v>400</v>
      </c>
      <c r="J920">
        <v>30110004059</v>
      </c>
      <c r="K920" t="s">
        <v>498</v>
      </c>
      <c r="L920">
        <v>769866.68</v>
      </c>
      <c r="M920">
        <v>10027522.609999999</v>
      </c>
    </row>
    <row r="921" spans="1:13" hidden="1" x14ac:dyDescent="0.25">
      <c r="A921">
        <v>919</v>
      </c>
      <c r="B921" t="s">
        <v>397</v>
      </c>
      <c r="C921" t="s">
        <v>398</v>
      </c>
      <c r="D921" t="s">
        <v>399</v>
      </c>
      <c r="E921" t="s">
        <v>1211</v>
      </c>
      <c r="F921" t="s">
        <v>1211</v>
      </c>
      <c r="G921" t="s">
        <v>228</v>
      </c>
      <c r="H921">
        <v>-1</v>
      </c>
      <c r="I921" t="s">
        <v>400</v>
      </c>
      <c r="J921">
        <v>30106001056</v>
      </c>
      <c r="K921" t="s">
        <v>498</v>
      </c>
      <c r="L921">
        <v>766430.48</v>
      </c>
      <c r="M921">
        <v>9800198.3699999992</v>
      </c>
    </row>
    <row r="922" spans="1:13" hidden="1" x14ac:dyDescent="0.25">
      <c r="A922">
        <v>920</v>
      </c>
      <c r="B922" t="s">
        <v>397</v>
      </c>
      <c r="C922" t="s">
        <v>398</v>
      </c>
      <c r="D922" t="s">
        <v>399</v>
      </c>
      <c r="E922" t="s">
        <v>1212</v>
      </c>
      <c r="F922" t="s">
        <v>1212</v>
      </c>
      <c r="G922" t="s">
        <v>228</v>
      </c>
      <c r="H922">
        <v>-1</v>
      </c>
      <c r="I922" t="s">
        <v>400</v>
      </c>
      <c r="J922">
        <v>30208005057</v>
      </c>
      <c r="K922" t="s">
        <v>498</v>
      </c>
      <c r="L922">
        <v>753894.99</v>
      </c>
      <c r="M922">
        <v>10150818.689999999</v>
      </c>
    </row>
    <row r="923" spans="1:13" hidden="1" x14ac:dyDescent="0.25">
      <c r="A923">
        <v>921</v>
      </c>
      <c r="B923" t="s">
        <v>397</v>
      </c>
      <c r="C923" t="s">
        <v>398</v>
      </c>
      <c r="D923" t="s">
        <v>399</v>
      </c>
      <c r="E923" t="s">
        <v>1213</v>
      </c>
      <c r="F923" t="s">
        <v>1213</v>
      </c>
      <c r="G923" t="s">
        <v>228</v>
      </c>
      <c r="H923">
        <v>-1</v>
      </c>
      <c r="I923" t="s">
        <v>400</v>
      </c>
      <c r="J923">
        <v>30208002062</v>
      </c>
      <c r="K923" t="s">
        <v>498</v>
      </c>
      <c r="L923">
        <v>732607.36</v>
      </c>
      <c r="M923">
        <v>10112810.689999999</v>
      </c>
    </row>
    <row r="924" spans="1:13" hidden="1" x14ac:dyDescent="0.25">
      <c r="A924">
        <v>922</v>
      </c>
      <c r="B924" t="s">
        <v>397</v>
      </c>
      <c r="C924" t="s">
        <v>398</v>
      </c>
      <c r="D924" t="s">
        <v>399</v>
      </c>
      <c r="E924" t="s">
        <v>811</v>
      </c>
      <c r="F924" t="s">
        <v>811</v>
      </c>
      <c r="G924" t="s">
        <v>228</v>
      </c>
      <c r="H924">
        <v>-1</v>
      </c>
      <c r="I924" t="s">
        <v>400</v>
      </c>
      <c r="J924">
        <v>30117005052</v>
      </c>
      <c r="K924" t="s">
        <v>498</v>
      </c>
      <c r="L924">
        <v>787342.75</v>
      </c>
      <c r="M924">
        <v>9952231.7400000002</v>
      </c>
    </row>
    <row r="925" spans="1:13" hidden="1" x14ac:dyDescent="0.25">
      <c r="A925">
        <v>923</v>
      </c>
      <c r="B925" t="s">
        <v>397</v>
      </c>
      <c r="C925" t="s">
        <v>398</v>
      </c>
      <c r="D925" t="s">
        <v>399</v>
      </c>
      <c r="E925" t="s">
        <v>1214</v>
      </c>
      <c r="F925" t="s">
        <v>1214</v>
      </c>
      <c r="G925" t="s">
        <v>1215</v>
      </c>
      <c r="H925">
        <v>-1</v>
      </c>
      <c r="I925" t="s">
        <v>400</v>
      </c>
      <c r="J925">
        <v>30104001056</v>
      </c>
      <c r="K925" t="s">
        <v>498</v>
      </c>
      <c r="L925">
        <v>779596.12</v>
      </c>
      <c r="M925">
        <v>10131011.529999999</v>
      </c>
    </row>
    <row r="926" spans="1:13" hidden="1" x14ac:dyDescent="0.25">
      <c r="A926">
        <v>924</v>
      </c>
      <c r="B926" t="s">
        <v>397</v>
      </c>
      <c r="C926" t="s">
        <v>398</v>
      </c>
      <c r="D926" t="s">
        <v>399</v>
      </c>
      <c r="E926" t="s">
        <v>1216</v>
      </c>
      <c r="F926" t="s">
        <v>1216</v>
      </c>
      <c r="G926" t="s">
        <v>228</v>
      </c>
      <c r="H926">
        <v>-1</v>
      </c>
      <c r="I926" t="s">
        <v>400</v>
      </c>
      <c r="J926">
        <v>30117001071</v>
      </c>
      <c r="K926" t="s">
        <v>498</v>
      </c>
      <c r="L926">
        <v>769694.26</v>
      </c>
      <c r="M926">
        <v>9992703.1099999994</v>
      </c>
    </row>
    <row r="927" spans="1:13" hidden="1" x14ac:dyDescent="0.25">
      <c r="A927">
        <v>925</v>
      </c>
      <c r="B927" t="s">
        <v>397</v>
      </c>
      <c r="C927" t="s">
        <v>398</v>
      </c>
      <c r="D927" t="s">
        <v>399</v>
      </c>
      <c r="E927" t="s">
        <v>1217</v>
      </c>
      <c r="F927" t="s">
        <v>1217</v>
      </c>
      <c r="G927" t="s">
        <v>228</v>
      </c>
      <c r="H927">
        <v>-1</v>
      </c>
      <c r="I927" t="s">
        <v>400</v>
      </c>
      <c r="J927">
        <v>30117005051</v>
      </c>
      <c r="K927" t="s">
        <v>498</v>
      </c>
      <c r="L927">
        <v>783556.32</v>
      </c>
      <c r="M927">
        <v>9959272.0899999999</v>
      </c>
    </row>
    <row r="928" spans="1:13" hidden="1" x14ac:dyDescent="0.25">
      <c r="A928">
        <v>926</v>
      </c>
      <c r="B928" t="s">
        <v>397</v>
      </c>
      <c r="C928" t="s">
        <v>398</v>
      </c>
      <c r="D928" t="s">
        <v>399</v>
      </c>
      <c r="E928" t="s">
        <v>1218</v>
      </c>
      <c r="F928" t="s">
        <v>1218</v>
      </c>
      <c r="G928" t="s">
        <v>228</v>
      </c>
      <c r="H928">
        <v>-1</v>
      </c>
      <c r="I928" t="s">
        <v>400</v>
      </c>
      <c r="J928">
        <v>30208007051</v>
      </c>
      <c r="K928" t="s">
        <v>498</v>
      </c>
      <c r="L928">
        <v>674280.7</v>
      </c>
      <c r="M928">
        <v>10102865.960000001</v>
      </c>
    </row>
    <row r="929" spans="1:13" hidden="1" x14ac:dyDescent="0.25">
      <c r="A929">
        <v>927</v>
      </c>
      <c r="B929" t="s">
        <v>397</v>
      </c>
      <c r="C929" t="s">
        <v>398</v>
      </c>
      <c r="D929" t="s">
        <v>399</v>
      </c>
      <c r="E929" t="s">
        <v>1219</v>
      </c>
      <c r="F929" t="s">
        <v>1219</v>
      </c>
      <c r="G929" t="s">
        <v>228</v>
      </c>
      <c r="H929">
        <v>-1</v>
      </c>
      <c r="I929" t="s">
        <v>400</v>
      </c>
      <c r="J929">
        <v>30117007051</v>
      </c>
      <c r="K929" t="s">
        <v>498</v>
      </c>
      <c r="L929">
        <v>747583.21</v>
      </c>
      <c r="M929">
        <v>9994227.9499999993</v>
      </c>
    </row>
    <row r="930" spans="1:13" hidden="1" x14ac:dyDescent="0.25">
      <c r="A930">
        <v>928</v>
      </c>
      <c r="B930" t="s">
        <v>397</v>
      </c>
      <c r="C930" t="s">
        <v>398</v>
      </c>
      <c r="D930" t="s">
        <v>399</v>
      </c>
      <c r="E930" t="s">
        <v>1220</v>
      </c>
      <c r="F930" t="s">
        <v>1220</v>
      </c>
      <c r="G930" t="s">
        <v>228</v>
      </c>
      <c r="H930">
        <v>-1</v>
      </c>
      <c r="I930" t="s">
        <v>400</v>
      </c>
      <c r="J930">
        <v>30315001051</v>
      </c>
      <c r="K930" t="s">
        <v>498</v>
      </c>
      <c r="L930">
        <v>884535.7365</v>
      </c>
      <c r="M930">
        <v>9882847.4300999995</v>
      </c>
    </row>
    <row r="931" spans="1:13" hidden="1" x14ac:dyDescent="0.25">
      <c r="A931">
        <v>929</v>
      </c>
      <c r="B931" t="s">
        <v>397</v>
      </c>
      <c r="C931" t="s">
        <v>398</v>
      </c>
      <c r="D931" t="s">
        <v>399</v>
      </c>
      <c r="E931" t="s">
        <v>1221</v>
      </c>
      <c r="F931" t="s">
        <v>1221</v>
      </c>
      <c r="G931" t="s">
        <v>228</v>
      </c>
      <c r="H931">
        <v>-1</v>
      </c>
      <c r="I931" t="s">
        <v>400</v>
      </c>
      <c r="J931">
        <v>30117004052</v>
      </c>
      <c r="K931" t="s">
        <v>498</v>
      </c>
      <c r="L931">
        <v>796196.12520000001</v>
      </c>
      <c r="M931">
        <v>10006419.1658</v>
      </c>
    </row>
    <row r="932" spans="1:13" hidden="1" x14ac:dyDescent="0.25">
      <c r="A932">
        <v>930</v>
      </c>
      <c r="B932" t="s">
        <v>397</v>
      </c>
      <c r="C932" t="s">
        <v>398</v>
      </c>
      <c r="D932" t="s">
        <v>399</v>
      </c>
      <c r="E932" t="s">
        <v>1222</v>
      </c>
      <c r="F932" t="s">
        <v>1222</v>
      </c>
      <c r="G932" t="s">
        <v>228</v>
      </c>
      <c r="H932">
        <v>-1</v>
      </c>
      <c r="I932" t="s">
        <v>400</v>
      </c>
      <c r="J932">
        <v>30117001062</v>
      </c>
      <c r="K932" t="s">
        <v>498</v>
      </c>
      <c r="L932">
        <v>783667.1</v>
      </c>
      <c r="M932">
        <v>9971420.4000000004</v>
      </c>
    </row>
    <row r="933" spans="1:13" hidden="1" x14ac:dyDescent="0.25">
      <c r="A933">
        <v>931</v>
      </c>
      <c r="B933" t="s">
        <v>397</v>
      </c>
      <c r="C933" t="s">
        <v>398</v>
      </c>
      <c r="D933" t="s">
        <v>399</v>
      </c>
      <c r="E933" t="s">
        <v>1223</v>
      </c>
      <c r="F933" t="s">
        <v>1223</v>
      </c>
      <c r="G933" t="s">
        <v>228</v>
      </c>
      <c r="H933">
        <v>-1</v>
      </c>
      <c r="I933" t="s">
        <v>400</v>
      </c>
      <c r="J933">
        <v>30117001056</v>
      </c>
      <c r="K933" t="s">
        <v>498</v>
      </c>
      <c r="L933">
        <v>780733.23</v>
      </c>
      <c r="M933">
        <v>9967620.3800000008</v>
      </c>
    </row>
    <row r="934" spans="1:13" hidden="1" x14ac:dyDescent="0.25">
      <c r="A934">
        <v>932</v>
      </c>
      <c r="B934" t="s">
        <v>397</v>
      </c>
      <c r="C934" t="s">
        <v>398</v>
      </c>
      <c r="D934" t="s">
        <v>399</v>
      </c>
      <c r="E934" t="s">
        <v>1224</v>
      </c>
      <c r="F934" t="s">
        <v>1224</v>
      </c>
      <c r="G934" t="s">
        <v>228</v>
      </c>
      <c r="H934">
        <v>-1</v>
      </c>
      <c r="I934" t="s">
        <v>400</v>
      </c>
      <c r="J934">
        <v>30117001075</v>
      </c>
      <c r="K934" t="s">
        <v>498</v>
      </c>
      <c r="L934">
        <v>796222.87379999994</v>
      </c>
      <c r="M934">
        <v>9975034.6093000006</v>
      </c>
    </row>
    <row r="935" spans="1:13" hidden="1" x14ac:dyDescent="0.25">
      <c r="A935">
        <v>933</v>
      </c>
      <c r="B935" t="s">
        <v>397</v>
      </c>
      <c r="C935" t="s">
        <v>398</v>
      </c>
      <c r="D935" t="s">
        <v>399</v>
      </c>
      <c r="E935" t="s">
        <v>1225</v>
      </c>
      <c r="F935" t="s">
        <v>1225</v>
      </c>
      <c r="G935" t="s">
        <v>228</v>
      </c>
      <c r="H935">
        <v>-1</v>
      </c>
      <c r="I935" t="s">
        <v>400</v>
      </c>
      <c r="J935">
        <v>30117001084</v>
      </c>
      <c r="K935" t="s">
        <v>498</v>
      </c>
      <c r="L935">
        <v>789295.13</v>
      </c>
      <c r="M935">
        <v>9976001.5500000007</v>
      </c>
    </row>
    <row r="936" spans="1:13" hidden="1" x14ac:dyDescent="0.25">
      <c r="A936">
        <v>934</v>
      </c>
      <c r="B936" t="s">
        <v>397</v>
      </c>
      <c r="C936" t="s">
        <v>398</v>
      </c>
      <c r="D936" t="s">
        <v>399</v>
      </c>
      <c r="E936" t="s">
        <v>1226</v>
      </c>
      <c r="F936" t="s">
        <v>1226</v>
      </c>
      <c r="G936" t="s">
        <v>228</v>
      </c>
      <c r="H936">
        <v>-1</v>
      </c>
      <c r="I936" t="s">
        <v>400</v>
      </c>
      <c r="J936">
        <v>30117001074</v>
      </c>
      <c r="K936" t="s">
        <v>498</v>
      </c>
      <c r="L936">
        <v>786662.93839999998</v>
      </c>
      <c r="M936">
        <v>10012116.7557</v>
      </c>
    </row>
    <row r="937" spans="1:13" hidden="1" x14ac:dyDescent="0.25">
      <c r="A937">
        <v>935</v>
      </c>
      <c r="B937" t="s">
        <v>397</v>
      </c>
      <c r="C937" t="s">
        <v>398</v>
      </c>
      <c r="D937" t="s">
        <v>399</v>
      </c>
      <c r="E937" t="s">
        <v>641</v>
      </c>
      <c r="F937" t="s">
        <v>641</v>
      </c>
      <c r="G937" t="s">
        <v>1227</v>
      </c>
      <c r="H937">
        <v>-1</v>
      </c>
      <c r="I937" t="s">
        <v>400</v>
      </c>
      <c r="J937">
        <v>30117001053</v>
      </c>
      <c r="K937" t="s">
        <v>498</v>
      </c>
      <c r="L937">
        <v>792271.50879999995</v>
      </c>
      <c r="M937">
        <v>10014772.308800001</v>
      </c>
    </row>
    <row r="938" spans="1:13" hidden="1" x14ac:dyDescent="0.25">
      <c r="A938">
        <v>936</v>
      </c>
      <c r="B938" t="s">
        <v>397</v>
      </c>
      <c r="C938" t="s">
        <v>398</v>
      </c>
      <c r="D938" t="s">
        <v>399</v>
      </c>
      <c r="E938" t="s">
        <v>1228</v>
      </c>
      <c r="F938" t="s">
        <v>1228</v>
      </c>
      <c r="G938" t="s">
        <v>228</v>
      </c>
      <c r="H938">
        <v>-1</v>
      </c>
      <c r="I938" t="s">
        <v>400</v>
      </c>
      <c r="J938">
        <v>30117001057</v>
      </c>
      <c r="K938" t="s">
        <v>498</v>
      </c>
      <c r="L938">
        <v>786243.03</v>
      </c>
      <c r="M938">
        <v>9977781.2200000007</v>
      </c>
    </row>
    <row r="939" spans="1:13" hidden="1" x14ac:dyDescent="0.25">
      <c r="A939">
        <v>937</v>
      </c>
      <c r="B939" t="s">
        <v>397</v>
      </c>
      <c r="C939" t="s">
        <v>398</v>
      </c>
      <c r="D939" t="s">
        <v>399</v>
      </c>
      <c r="E939" t="s">
        <v>1229</v>
      </c>
      <c r="F939" t="s">
        <v>1229</v>
      </c>
      <c r="G939" t="s">
        <v>228</v>
      </c>
      <c r="H939">
        <v>-1</v>
      </c>
      <c r="I939" t="s">
        <v>400</v>
      </c>
      <c r="J939">
        <v>30117001086</v>
      </c>
      <c r="K939" t="s">
        <v>498</v>
      </c>
      <c r="L939">
        <v>785109.77930000005</v>
      </c>
      <c r="M939">
        <v>9983700.7567999996</v>
      </c>
    </row>
    <row r="940" spans="1:13" hidden="1" x14ac:dyDescent="0.25">
      <c r="A940">
        <v>938</v>
      </c>
      <c r="B940" t="s">
        <v>397</v>
      </c>
      <c r="C940" t="s">
        <v>398</v>
      </c>
      <c r="D940" t="s">
        <v>399</v>
      </c>
      <c r="E940" t="s">
        <v>1230</v>
      </c>
      <c r="F940" t="s">
        <v>1230</v>
      </c>
      <c r="G940" t="s">
        <v>228</v>
      </c>
      <c r="H940">
        <v>-1</v>
      </c>
      <c r="I940" t="s">
        <v>400</v>
      </c>
      <c r="J940">
        <v>30117001079</v>
      </c>
      <c r="K940" t="s">
        <v>498</v>
      </c>
      <c r="L940">
        <v>794244.96</v>
      </c>
      <c r="M940">
        <v>9980225.1699999999</v>
      </c>
    </row>
    <row r="941" spans="1:13" hidden="1" x14ac:dyDescent="0.25">
      <c r="A941">
        <v>939</v>
      </c>
      <c r="B941" t="s">
        <v>397</v>
      </c>
      <c r="C941" t="s">
        <v>398</v>
      </c>
      <c r="D941" t="s">
        <v>399</v>
      </c>
      <c r="E941" t="s">
        <v>1231</v>
      </c>
      <c r="F941" t="s">
        <v>1231</v>
      </c>
      <c r="G941" t="s">
        <v>228</v>
      </c>
      <c r="H941">
        <v>-1</v>
      </c>
      <c r="I941" t="s">
        <v>400</v>
      </c>
      <c r="J941">
        <v>30117001085</v>
      </c>
      <c r="K941" t="s">
        <v>498</v>
      </c>
      <c r="L941">
        <v>798394.05949999997</v>
      </c>
      <c r="M941">
        <v>9982126.0129000004</v>
      </c>
    </row>
    <row r="942" spans="1:13" hidden="1" x14ac:dyDescent="0.25">
      <c r="A942">
        <v>940</v>
      </c>
      <c r="B942" t="s">
        <v>397</v>
      </c>
      <c r="C942" t="s">
        <v>398</v>
      </c>
      <c r="D942" t="s">
        <v>399</v>
      </c>
      <c r="E942" t="s">
        <v>807</v>
      </c>
      <c r="F942" t="s">
        <v>807</v>
      </c>
      <c r="G942" t="s">
        <v>228</v>
      </c>
      <c r="H942">
        <v>-1</v>
      </c>
      <c r="I942" t="s">
        <v>400</v>
      </c>
      <c r="J942">
        <v>30110002054</v>
      </c>
      <c r="K942" t="s">
        <v>498</v>
      </c>
      <c r="L942">
        <v>807976.76</v>
      </c>
      <c r="M942">
        <v>10033469.73</v>
      </c>
    </row>
    <row r="943" spans="1:13" hidden="1" x14ac:dyDescent="0.25">
      <c r="A943">
        <v>941</v>
      </c>
      <c r="B943" t="s">
        <v>397</v>
      </c>
      <c r="C943" t="s">
        <v>398</v>
      </c>
      <c r="D943" t="s">
        <v>399</v>
      </c>
      <c r="E943" t="s">
        <v>1232</v>
      </c>
      <c r="F943" t="s">
        <v>1232</v>
      </c>
      <c r="G943" t="s">
        <v>1233</v>
      </c>
      <c r="H943">
        <v>-1</v>
      </c>
      <c r="I943" t="s">
        <v>400</v>
      </c>
      <c r="J943">
        <v>30110004052</v>
      </c>
      <c r="K943" t="s">
        <v>498</v>
      </c>
      <c r="L943">
        <v>806244.78</v>
      </c>
      <c r="M943">
        <v>10023194.66</v>
      </c>
    </row>
    <row r="944" spans="1:13" hidden="1" x14ac:dyDescent="0.25">
      <c r="A944">
        <v>942</v>
      </c>
      <c r="B944" t="s">
        <v>397</v>
      </c>
      <c r="C944" t="s">
        <v>398</v>
      </c>
      <c r="D944" t="s">
        <v>399</v>
      </c>
      <c r="E944" t="s">
        <v>1234</v>
      </c>
      <c r="F944" t="s">
        <v>1234</v>
      </c>
      <c r="G944" t="s">
        <v>228</v>
      </c>
      <c r="H944">
        <v>-1</v>
      </c>
      <c r="I944" t="s">
        <v>400</v>
      </c>
      <c r="J944">
        <v>30117001070</v>
      </c>
      <c r="K944" t="s">
        <v>498</v>
      </c>
      <c r="L944">
        <v>785143.24320000003</v>
      </c>
      <c r="M944">
        <v>9982502.4745000005</v>
      </c>
    </row>
    <row r="945" spans="1:13" hidden="1" x14ac:dyDescent="0.25">
      <c r="A945">
        <v>943</v>
      </c>
      <c r="B945" t="s">
        <v>397</v>
      </c>
      <c r="C945" t="s">
        <v>398</v>
      </c>
      <c r="D945" t="s">
        <v>399</v>
      </c>
      <c r="E945" t="s">
        <v>1235</v>
      </c>
      <c r="F945" t="s">
        <v>1235</v>
      </c>
      <c r="G945" t="s">
        <v>228</v>
      </c>
      <c r="H945">
        <v>-1</v>
      </c>
      <c r="I945" t="s">
        <v>400</v>
      </c>
      <c r="J945">
        <v>30117001083</v>
      </c>
      <c r="K945" t="s">
        <v>498</v>
      </c>
      <c r="L945">
        <v>795636.36190000002</v>
      </c>
      <c r="M945">
        <v>9979249.7409000006</v>
      </c>
    </row>
    <row r="946" spans="1:13" hidden="1" x14ac:dyDescent="0.25">
      <c r="A946">
        <v>944</v>
      </c>
      <c r="B946" t="s">
        <v>397</v>
      </c>
      <c r="C946" t="s">
        <v>398</v>
      </c>
      <c r="D946" t="s">
        <v>399</v>
      </c>
      <c r="E946" t="s">
        <v>1236</v>
      </c>
      <c r="F946" t="s">
        <v>1236</v>
      </c>
      <c r="G946" t="s">
        <v>228</v>
      </c>
      <c r="H946">
        <v>-1</v>
      </c>
      <c r="I946" t="s">
        <v>400</v>
      </c>
      <c r="J946">
        <v>30117003051</v>
      </c>
      <c r="K946" t="s">
        <v>498</v>
      </c>
      <c r="L946">
        <v>768971.81</v>
      </c>
      <c r="M946">
        <v>9947972.5800000001</v>
      </c>
    </row>
    <row r="947" spans="1:13" hidden="1" x14ac:dyDescent="0.25">
      <c r="A947">
        <v>945</v>
      </c>
      <c r="B947" t="s">
        <v>397</v>
      </c>
      <c r="C947" t="s">
        <v>398</v>
      </c>
      <c r="D947" t="s">
        <v>399</v>
      </c>
      <c r="E947" t="s">
        <v>1237</v>
      </c>
      <c r="F947" t="s">
        <v>1237</v>
      </c>
      <c r="G947" t="s">
        <v>228</v>
      </c>
      <c r="H947">
        <v>-1</v>
      </c>
      <c r="I947" t="s">
        <v>400</v>
      </c>
      <c r="J947">
        <v>30208005058</v>
      </c>
      <c r="K947" t="s">
        <v>498</v>
      </c>
      <c r="L947">
        <v>747472.16</v>
      </c>
      <c r="M947">
        <v>10117952.76</v>
      </c>
    </row>
    <row r="948" spans="1:13" hidden="1" x14ac:dyDescent="0.25">
      <c r="A948">
        <v>946</v>
      </c>
      <c r="B948" t="s">
        <v>397</v>
      </c>
      <c r="C948" t="s">
        <v>398</v>
      </c>
      <c r="D948" t="s">
        <v>399</v>
      </c>
      <c r="E948" t="s">
        <v>1238</v>
      </c>
      <c r="F948" t="s">
        <v>1238</v>
      </c>
      <c r="G948" t="s">
        <v>1239</v>
      </c>
      <c r="H948">
        <v>-1</v>
      </c>
      <c r="I948" t="s">
        <v>400</v>
      </c>
      <c r="J948">
        <v>30213004051</v>
      </c>
      <c r="K948" t="s">
        <v>498</v>
      </c>
      <c r="L948">
        <v>658828.36</v>
      </c>
      <c r="M948">
        <v>9969773.4800000004</v>
      </c>
    </row>
    <row r="949" spans="1:13" hidden="1" x14ac:dyDescent="0.25">
      <c r="A949">
        <v>947</v>
      </c>
      <c r="B949" t="s">
        <v>397</v>
      </c>
      <c r="C949" t="s">
        <v>398</v>
      </c>
      <c r="D949" t="s">
        <v>399</v>
      </c>
      <c r="E949" t="s">
        <v>1240</v>
      </c>
      <c r="F949" t="s">
        <v>1240</v>
      </c>
      <c r="G949" t="s">
        <v>228</v>
      </c>
      <c r="H949">
        <v>-1</v>
      </c>
      <c r="I949" t="s">
        <v>400</v>
      </c>
      <c r="J949">
        <v>30213003054</v>
      </c>
      <c r="K949" t="s">
        <v>498</v>
      </c>
      <c r="L949">
        <v>631632.15</v>
      </c>
      <c r="M949">
        <v>9989205.1799999997</v>
      </c>
    </row>
    <row r="950" spans="1:13" hidden="1" x14ac:dyDescent="0.25">
      <c r="A950">
        <v>948</v>
      </c>
      <c r="B950" t="s">
        <v>397</v>
      </c>
      <c r="C950" t="s">
        <v>398</v>
      </c>
      <c r="D950" t="s">
        <v>399</v>
      </c>
      <c r="E950" t="s">
        <v>1241</v>
      </c>
      <c r="F950" t="s">
        <v>1241</v>
      </c>
      <c r="G950" t="s">
        <v>228</v>
      </c>
      <c r="H950">
        <v>-1</v>
      </c>
      <c r="I950" t="s">
        <v>400</v>
      </c>
      <c r="J950">
        <v>30117002054</v>
      </c>
      <c r="K950" t="s">
        <v>498</v>
      </c>
      <c r="L950">
        <v>804957.22690000001</v>
      </c>
      <c r="M950">
        <v>9996875.0285</v>
      </c>
    </row>
    <row r="951" spans="1:13" hidden="1" x14ac:dyDescent="0.25">
      <c r="A951">
        <v>949</v>
      </c>
      <c r="B951" t="s">
        <v>397</v>
      </c>
      <c r="C951" t="s">
        <v>398</v>
      </c>
      <c r="D951" t="s">
        <v>399</v>
      </c>
      <c r="E951" t="s">
        <v>1242</v>
      </c>
      <c r="F951" t="s">
        <v>1242</v>
      </c>
      <c r="G951" t="s">
        <v>228</v>
      </c>
      <c r="H951">
        <v>-1</v>
      </c>
      <c r="I951" t="s">
        <v>400</v>
      </c>
      <c r="J951">
        <v>30321005052</v>
      </c>
      <c r="K951" t="s">
        <v>498</v>
      </c>
      <c r="L951">
        <v>873849.61869999999</v>
      </c>
      <c r="M951">
        <v>10039754.91</v>
      </c>
    </row>
    <row r="952" spans="1:13" hidden="1" x14ac:dyDescent="0.25">
      <c r="A952">
        <v>950</v>
      </c>
      <c r="B952" t="s">
        <v>397</v>
      </c>
      <c r="C952" t="s">
        <v>398</v>
      </c>
      <c r="D952" t="s">
        <v>399</v>
      </c>
      <c r="E952" t="s">
        <v>796</v>
      </c>
      <c r="F952" t="s">
        <v>796</v>
      </c>
      <c r="G952" t="s">
        <v>228</v>
      </c>
      <c r="H952">
        <v>-1</v>
      </c>
      <c r="I952" t="s">
        <v>400</v>
      </c>
      <c r="J952">
        <v>30213014057</v>
      </c>
      <c r="K952" t="s">
        <v>498</v>
      </c>
      <c r="L952">
        <v>590485.45250000001</v>
      </c>
      <c r="M952">
        <v>9957951.2598000001</v>
      </c>
    </row>
    <row r="953" spans="1:13" hidden="1" x14ac:dyDescent="0.25">
      <c r="A953">
        <v>951</v>
      </c>
      <c r="B953" t="s">
        <v>397</v>
      </c>
      <c r="C953" t="s">
        <v>398</v>
      </c>
      <c r="D953" t="s">
        <v>399</v>
      </c>
      <c r="E953" t="s">
        <v>1243</v>
      </c>
      <c r="F953" t="s">
        <v>1243</v>
      </c>
      <c r="G953" t="s">
        <v>228</v>
      </c>
      <c r="H953">
        <v>-1</v>
      </c>
      <c r="I953" t="s">
        <v>400</v>
      </c>
      <c r="J953">
        <v>30117003052</v>
      </c>
      <c r="K953" t="s">
        <v>498</v>
      </c>
      <c r="L953">
        <v>768999.08799999999</v>
      </c>
      <c r="M953">
        <v>9942448.3217999991</v>
      </c>
    </row>
    <row r="954" spans="1:13" hidden="1" x14ac:dyDescent="0.25">
      <c r="A954">
        <v>952</v>
      </c>
      <c r="B954" t="s">
        <v>397</v>
      </c>
      <c r="C954" t="s">
        <v>398</v>
      </c>
      <c r="D954" t="s">
        <v>399</v>
      </c>
      <c r="E954" t="s">
        <v>1244</v>
      </c>
      <c r="F954" t="s">
        <v>1244</v>
      </c>
      <c r="G954" t="s">
        <v>228</v>
      </c>
      <c r="H954">
        <v>-1</v>
      </c>
      <c r="I954" t="s">
        <v>400</v>
      </c>
      <c r="J954">
        <v>30315007051</v>
      </c>
      <c r="K954" t="s">
        <v>498</v>
      </c>
      <c r="L954">
        <v>848708.39540000004</v>
      </c>
      <c r="M954">
        <v>9935920.9744000006</v>
      </c>
    </row>
    <row r="955" spans="1:13" hidden="1" x14ac:dyDescent="0.25">
      <c r="A955">
        <v>953</v>
      </c>
      <c r="B955" t="s">
        <v>397</v>
      </c>
      <c r="C955" t="s">
        <v>398</v>
      </c>
      <c r="D955" t="s">
        <v>399</v>
      </c>
      <c r="E955" t="s">
        <v>1245</v>
      </c>
      <c r="F955" t="s">
        <v>1245</v>
      </c>
      <c r="G955" t="s">
        <v>228</v>
      </c>
      <c r="H955">
        <v>-1</v>
      </c>
      <c r="I955" t="s">
        <v>400</v>
      </c>
      <c r="J955">
        <v>30208003053</v>
      </c>
      <c r="K955" t="s">
        <v>498</v>
      </c>
      <c r="L955">
        <v>605992.43519999995</v>
      </c>
      <c r="M955">
        <v>10089806.974300001</v>
      </c>
    </row>
    <row r="956" spans="1:13" hidden="1" x14ac:dyDescent="0.25">
      <c r="A956">
        <v>954</v>
      </c>
      <c r="B956" t="s">
        <v>397</v>
      </c>
      <c r="C956" t="s">
        <v>398</v>
      </c>
      <c r="D956" t="s">
        <v>399</v>
      </c>
      <c r="E956" t="s">
        <v>1246</v>
      </c>
      <c r="F956" t="s">
        <v>1246</v>
      </c>
      <c r="G956" t="s">
        <v>228</v>
      </c>
      <c r="H956">
        <v>-1</v>
      </c>
      <c r="I956" t="s">
        <v>400</v>
      </c>
      <c r="J956">
        <v>30208007053</v>
      </c>
      <c r="K956" t="s">
        <v>498</v>
      </c>
      <c r="L956">
        <v>691493.36</v>
      </c>
      <c r="M956">
        <v>10115439</v>
      </c>
    </row>
    <row r="957" spans="1:13" hidden="1" x14ac:dyDescent="0.25">
      <c r="A957">
        <v>955</v>
      </c>
      <c r="B957" t="s">
        <v>397</v>
      </c>
      <c r="C957" t="s">
        <v>398</v>
      </c>
      <c r="D957" t="s">
        <v>399</v>
      </c>
      <c r="E957" t="s">
        <v>1247</v>
      </c>
      <c r="F957" t="s">
        <v>1247</v>
      </c>
      <c r="G957" t="s">
        <v>228</v>
      </c>
      <c r="H957">
        <v>-1</v>
      </c>
      <c r="I957" t="s">
        <v>400</v>
      </c>
      <c r="J957">
        <v>30208007054</v>
      </c>
      <c r="K957" t="s">
        <v>498</v>
      </c>
      <c r="L957">
        <v>687807.58</v>
      </c>
      <c r="M957">
        <v>10116109.82</v>
      </c>
    </row>
    <row r="958" spans="1:13" hidden="1" x14ac:dyDescent="0.25">
      <c r="A958">
        <v>956</v>
      </c>
      <c r="B958" t="s">
        <v>397</v>
      </c>
      <c r="C958" t="s">
        <v>398</v>
      </c>
      <c r="D958" t="s">
        <v>399</v>
      </c>
      <c r="E958" t="s">
        <v>1248</v>
      </c>
      <c r="F958" t="s">
        <v>1248</v>
      </c>
      <c r="G958" t="s">
        <v>228</v>
      </c>
      <c r="H958">
        <v>-1</v>
      </c>
      <c r="I958" t="s">
        <v>400</v>
      </c>
      <c r="J958">
        <v>30208005054</v>
      </c>
      <c r="K958" t="s">
        <v>498</v>
      </c>
      <c r="L958">
        <v>749056.43</v>
      </c>
      <c r="M958">
        <v>10124585</v>
      </c>
    </row>
    <row r="959" spans="1:13" hidden="1" x14ac:dyDescent="0.25">
      <c r="A959">
        <v>957</v>
      </c>
      <c r="B959" t="s">
        <v>397</v>
      </c>
      <c r="C959" t="s">
        <v>398</v>
      </c>
      <c r="D959" t="s">
        <v>399</v>
      </c>
      <c r="E959" t="s">
        <v>1249</v>
      </c>
      <c r="F959" t="s">
        <v>1249</v>
      </c>
      <c r="G959" t="s">
        <v>228</v>
      </c>
      <c r="H959">
        <v>-1</v>
      </c>
      <c r="I959" t="s">
        <v>400</v>
      </c>
      <c r="J959">
        <v>30208002053</v>
      </c>
      <c r="K959" t="s">
        <v>498</v>
      </c>
      <c r="L959">
        <v>724011.36</v>
      </c>
      <c r="M959">
        <v>10120596.869999999</v>
      </c>
    </row>
    <row r="960" spans="1:13" hidden="1" x14ac:dyDescent="0.25">
      <c r="A960">
        <v>958</v>
      </c>
      <c r="B960" t="s">
        <v>397</v>
      </c>
      <c r="C960" t="s">
        <v>398</v>
      </c>
      <c r="D960" t="s">
        <v>399</v>
      </c>
      <c r="E960" t="s">
        <v>585</v>
      </c>
      <c r="F960" t="s">
        <v>585</v>
      </c>
      <c r="G960" t="s">
        <v>228</v>
      </c>
      <c r="H960">
        <v>-1</v>
      </c>
      <c r="I960" t="s">
        <v>400</v>
      </c>
      <c r="J960">
        <v>30208005053</v>
      </c>
      <c r="K960" t="s">
        <v>498</v>
      </c>
      <c r="L960">
        <v>748756.02</v>
      </c>
      <c r="M960">
        <v>10130424.75</v>
      </c>
    </row>
    <row r="961" spans="1:13" hidden="1" x14ac:dyDescent="0.25">
      <c r="A961">
        <v>959</v>
      </c>
      <c r="B961" t="s">
        <v>397</v>
      </c>
      <c r="C961" t="s">
        <v>398</v>
      </c>
      <c r="D961" t="s">
        <v>399</v>
      </c>
      <c r="E961" t="s">
        <v>499</v>
      </c>
      <c r="F961" t="s">
        <v>499</v>
      </c>
      <c r="G961" t="s">
        <v>228</v>
      </c>
      <c r="H961">
        <v>-1</v>
      </c>
      <c r="I961" t="s">
        <v>400</v>
      </c>
      <c r="J961">
        <v>30208005061</v>
      </c>
      <c r="K961" t="s">
        <v>498</v>
      </c>
      <c r="L961">
        <v>752653.25159999996</v>
      </c>
      <c r="M961">
        <v>10130230.845100001</v>
      </c>
    </row>
    <row r="962" spans="1:13" hidden="1" x14ac:dyDescent="0.25">
      <c r="A962">
        <v>960</v>
      </c>
      <c r="B962" t="s">
        <v>397</v>
      </c>
      <c r="C962" t="s">
        <v>398</v>
      </c>
      <c r="D962" t="s">
        <v>399</v>
      </c>
      <c r="E962" t="s">
        <v>499</v>
      </c>
      <c r="F962" t="s">
        <v>499</v>
      </c>
      <c r="G962" t="s">
        <v>228</v>
      </c>
      <c r="H962">
        <v>-1</v>
      </c>
      <c r="I962" t="s">
        <v>400</v>
      </c>
      <c r="J962">
        <v>30213003056</v>
      </c>
      <c r="K962" t="s">
        <v>498</v>
      </c>
      <c r="L962">
        <v>606480.60129999998</v>
      </c>
      <c r="M962">
        <v>9935637.7645999994</v>
      </c>
    </row>
    <row r="963" spans="1:13" hidden="1" x14ac:dyDescent="0.25">
      <c r="A963">
        <v>961</v>
      </c>
      <c r="B963" t="s">
        <v>397</v>
      </c>
      <c r="C963" t="s">
        <v>398</v>
      </c>
      <c r="D963" t="s">
        <v>399</v>
      </c>
      <c r="E963" t="s">
        <v>1250</v>
      </c>
      <c r="F963" t="s">
        <v>1250</v>
      </c>
      <c r="G963" t="s">
        <v>228</v>
      </c>
      <c r="H963">
        <v>-1</v>
      </c>
      <c r="I963" t="s">
        <v>400</v>
      </c>
      <c r="J963">
        <v>30208006053</v>
      </c>
      <c r="K963" t="s">
        <v>498</v>
      </c>
      <c r="L963">
        <v>617901.58609999996</v>
      </c>
      <c r="M963">
        <v>10091253.4089</v>
      </c>
    </row>
    <row r="964" spans="1:13" hidden="1" x14ac:dyDescent="0.25">
      <c r="A964">
        <v>962</v>
      </c>
      <c r="B964" t="s">
        <v>397</v>
      </c>
      <c r="C964" t="s">
        <v>398</v>
      </c>
      <c r="D964" t="s">
        <v>399</v>
      </c>
      <c r="E964" t="s">
        <v>577</v>
      </c>
      <c r="F964" t="s">
        <v>577</v>
      </c>
      <c r="G964" t="s">
        <v>228</v>
      </c>
      <c r="H964">
        <v>-1</v>
      </c>
      <c r="I964" t="s">
        <v>400</v>
      </c>
      <c r="J964">
        <v>30208001052</v>
      </c>
      <c r="K964" t="s">
        <v>498</v>
      </c>
      <c r="L964">
        <v>660010.71</v>
      </c>
      <c r="M964">
        <v>10109848.640000001</v>
      </c>
    </row>
    <row r="965" spans="1:13" hidden="1" x14ac:dyDescent="0.25">
      <c r="A965">
        <v>963</v>
      </c>
      <c r="B965" t="s">
        <v>397</v>
      </c>
      <c r="C965" t="s">
        <v>398</v>
      </c>
      <c r="D965" t="s">
        <v>399</v>
      </c>
      <c r="E965" t="s">
        <v>1251</v>
      </c>
      <c r="F965" t="s">
        <v>1251</v>
      </c>
      <c r="G965" t="s">
        <v>228</v>
      </c>
      <c r="H965">
        <v>-1</v>
      </c>
      <c r="I965" t="s">
        <v>400</v>
      </c>
      <c r="J965">
        <v>30208001066</v>
      </c>
      <c r="K965" t="s">
        <v>498</v>
      </c>
      <c r="L965">
        <v>652473.34479999996</v>
      </c>
      <c r="M965">
        <v>10106372.878900001</v>
      </c>
    </row>
    <row r="966" spans="1:13" hidden="1" x14ac:dyDescent="0.25">
      <c r="A966">
        <v>964</v>
      </c>
      <c r="B966" t="s">
        <v>397</v>
      </c>
      <c r="C966" t="s">
        <v>398</v>
      </c>
      <c r="D966" t="s">
        <v>399</v>
      </c>
      <c r="E966" t="s">
        <v>1252</v>
      </c>
      <c r="F966" t="s">
        <v>1252</v>
      </c>
      <c r="G966" t="s">
        <v>228</v>
      </c>
      <c r="H966">
        <v>-1</v>
      </c>
      <c r="I966" t="s">
        <v>400</v>
      </c>
      <c r="J966">
        <v>30208003052</v>
      </c>
      <c r="K966" t="s">
        <v>498</v>
      </c>
      <c r="L966">
        <v>609806.59</v>
      </c>
      <c r="M966">
        <v>10044899.550000001</v>
      </c>
    </row>
    <row r="967" spans="1:13" hidden="1" x14ac:dyDescent="0.25">
      <c r="A967">
        <v>965</v>
      </c>
      <c r="B967" t="s">
        <v>397</v>
      </c>
      <c r="C967" t="s">
        <v>398</v>
      </c>
      <c r="D967" t="s">
        <v>399</v>
      </c>
      <c r="E967" t="s">
        <v>1253</v>
      </c>
      <c r="F967" t="s">
        <v>1253</v>
      </c>
      <c r="G967" t="s">
        <v>228</v>
      </c>
      <c r="H967">
        <v>-1</v>
      </c>
      <c r="I967" t="s">
        <v>400</v>
      </c>
      <c r="J967">
        <v>30213022051</v>
      </c>
      <c r="K967" t="s">
        <v>498</v>
      </c>
      <c r="L967">
        <v>560690.23</v>
      </c>
      <c r="M967">
        <v>9948997.3100000005</v>
      </c>
    </row>
    <row r="968" spans="1:13" hidden="1" x14ac:dyDescent="0.25">
      <c r="A968">
        <v>966</v>
      </c>
      <c r="B968" t="s">
        <v>397</v>
      </c>
      <c r="C968" t="s">
        <v>398</v>
      </c>
      <c r="D968" t="s">
        <v>399</v>
      </c>
      <c r="E968" t="s">
        <v>1254</v>
      </c>
      <c r="F968" t="s">
        <v>1254</v>
      </c>
      <c r="G968" t="s">
        <v>228</v>
      </c>
      <c r="H968">
        <v>-1</v>
      </c>
      <c r="I968" t="s">
        <v>400</v>
      </c>
      <c r="J968">
        <v>30213003053</v>
      </c>
      <c r="K968" t="s">
        <v>498</v>
      </c>
      <c r="L968">
        <v>607116.23869999999</v>
      </c>
      <c r="M968">
        <v>9969350.8159999996</v>
      </c>
    </row>
    <row r="969" spans="1:13" hidden="1" x14ac:dyDescent="0.25">
      <c r="A969">
        <v>967</v>
      </c>
      <c r="B969" t="s">
        <v>397</v>
      </c>
      <c r="C969" t="s">
        <v>398</v>
      </c>
      <c r="D969" t="s">
        <v>399</v>
      </c>
      <c r="E969" t="s">
        <v>1255</v>
      </c>
      <c r="F969" t="s">
        <v>1255</v>
      </c>
      <c r="G969" t="s">
        <v>228</v>
      </c>
      <c r="H969">
        <v>-1</v>
      </c>
      <c r="I969" t="s">
        <v>400</v>
      </c>
      <c r="J969">
        <v>30213003051</v>
      </c>
      <c r="K969" t="s">
        <v>498</v>
      </c>
      <c r="L969">
        <v>591487.63329999999</v>
      </c>
      <c r="M969">
        <v>9937061.8214999996</v>
      </c>
    </row>
    <row r="970" spans="1:13" hidden="1" x14ac:dyDescent="0.25">
      <c r="A970">
        <v>968</v>
      </c>
      <c r="B970" t="s">
        <v>397</v>
      </c>
      <c r="C970" t="s">
        <v>398</v>
      </c>
      <c r="D970" t="s">
        <v>399</v>
      </c>
      <c r="E970" t="s">
        <v>1256</v>
      </c>
      <c r="F970" t="s">
        <v>1256</v>
      </c>
      <c r="G970" t="s">
        <v>228</v>
      </c>
      <c r="H970">
        <v>-1</v>
      </c>
      <c r="I970" t="s">
        <v>400</v>
      </c>
      <c r="J970">
        <v>30208002058</v>
      </c>
      <c r="K970" t="s">
        <v>498</v>
      </c>
      <c r="L970">
        <v>713737.58140000002</v>
      </c>
      <c r="M970">
        <v>10097961.9943</v>
      </c>
    </row>
    <row r="971" spans="1:13" hidden="1" x14ac:dyDescent="0.25">
      <c r="A971">
        <v>969</v>
      </c>
      <c r="B971" t="s">
        <v>397</v>
      </c>
      <c r="C971" t="s">
        <v>398</v>
      </c>
      <c r="D971" t="s">
        <v>399</v>
      </c>
      <c r="E971" t="s">
        <v>1257</v>
      </c>
      <c r="F971" t="s">
        <v>1257</v>
      </c>
      <c r="G971" t="s">
        <v>228</v>
      </c>
      <c r="H971">
        <v>-1</v>
      </c>
      <c r="I971" t="s">
        <v>400</v>
      </c>
      <c r="J971">
        <v>30208002059</v>
      </c>
      <c r="K971" t="s">
        <v>498</v>
      </c>
      <c r="L971">
        <v>714708.11</v>
      </c>
      <c r="M971">
        <v>10088329.109999999</v>
      </c>
    </row>
    <row r="972" spans="1:13" hidden="1" x14ac:dyDescent="0.25">
      <c r="A972">
        <v>970</v>
      </c>
      <c r="B972" t="s">
        <v>397</v>
      </c>
      <c r="C972" t="s">
        <v>398</v>
      </c>
      <c r="D972" t="s">
        <v>399</v>
      </c>
      <c r="E972" t="s">
        <v>1258</v>
      </c>
      <c r="F972" t="s">
        <v>1258</v>
      </c>
      <c r="G972" t="s">
        <v>228</v>
      </c>
      <c r="H972">
        <v>-1</v>
      </c>
      <c r="I972" t="s">
        <v>400</v>
      </c>
      <c r="J972">
        <v>30208001059</v>
      </c>
      <c r="K972" t="s">
        <v>498</v>
      </c>
      <c r="L972">
        <v>663581.43999999994</v>
      </c>
      <c r="M972">
        <v>10077854.789999999</v>
      </c>
    </row>
    <row r="973" spans="1:13" hidden="1" x14ac:dyDescent="0.25">
      <c r="A973">
        <v>971</v>
      </c>
      <c r="B973" t="s">
        <v>397</v>
      </c>
      <c r="C973" t="s">
        <v>398</v>
      </c>
      <c r="D973" t="s">
        <v>399</v>
      </c>
      <c r="E973" t="s">
        <v>1259</v>
      </c>
      <c r="F973" t="s">
        <v>1259</v>
      </c>
      <c r="G973" t="s">
        <v>228</v>
      </c>
      <c r="H973">
        <v>-1</v>
      </c>
      <c r="I973" t="s">
        <v>400</v>
      </c>
      <c r="J973">
        <v>30208001054</v>
      </c>
      <c r="K973" t="s">
        <v>498</v>
      </c>
      <c r="L973">
        <v>659125.43119999999</v>
      </c>
      <c r="M973">
        <v>10085384.3935</v>
      </c>
    </row>
    <row r="974" spans="1:13" hidden="1" x14ac:dyDescent="0.25">
      <c r="A974">
        <v>972</v>
      </c>
      <c r="B974" t="s">
        <v>397</v>
      </c>
      <c r="C974" t="s">
        <v>398</v>
      </c>
      <c r="D974" t="s">
        <v>399</v>
      </c>
      <c r="E974" t="s">
        <v>1260</v>
      </c>
      <c r="F974" t="s">
        <v>1260</v>
      </c>
      <c r="G974" t="s">
        <v>228</v>
      </c>
      <c r="H974">
        <v>-1</v>
      </c>
      <c r="I974" t="s">
        <v>400</v>
      </c>
      <c r="J974">
        <v>30208001068</v>
      </c>
      <c r="K974" t="s">
        <v>498</v>
      </c>
      <c r="L974">
        <v>644621.75230000005</v>
      </c>
      <c r="M974">
        <v>10098586.786499999</v>
      </c>
    </row>
    <row r="975" spans="1:13" hidden="1" x14ac:dyDescent="0.25">
      <c r="A975">
        <v>973</v>
      </c>
      <c r="B975" t="s">
        <v>397</v>
      </c>
      <c r="C975" t="s">
        <v>398</v>
      </c>
      <c r="D975" t="s">
        <v>399</v>
      </c>
      <c r="E975" t="s">
        <v>1261</v>
      </c>
      <c r="F975" t="s">
        <v>1261</v>
      </c>
      <c r="G975" t="s">
        <v>228</v>
      </c>
      <c r="H975">
        <v>-1</v>
      </c>
      <c r="I975" t="s">
        <v>400</v>
      </c>
      <c r="J975">
        <v>30208001063</v>
      </c>
      <c r="K975" t="s">
        <v>498</v>
      </c>
      <c r="L975">
        <v>652235.29500000004</v>
      </c>
      <c r="M975">
        <v>10098127.1039</v>
      </c>
    </row>
    <row r="976" spans="1:13" hidden="1" x14ac:dyDescent="0.25">
      <c r="A976">
        <v>974</v>
      </c>
      <c r="B976" t="s">
        <v>397</v>
      </c>
      <c r="C976" t="s">
        <v>398</v>
      </c>
      <c r="D976" t="s">
        <v>399</v>
      </c>
      <c r="E976" t="s">
        <v>1262</v>
      </c>
      <c r="F976" t="s">
        <v>1262</v>
      </c>
      <c r="G976" t="s">
        <v>228</v>
      </c>
      <c r="H976">
        <v>-1</v>
      </c>
      <c r="I976" t="s">
        <v>400</v>
      </c>
      <c r="J976">
        <v>30208007052</v>
      </c>
      <c r="K976" t="s">
        <v>498</v>
      </c>
      <c r="L976">
        <v>675949.57</v>
      </c>
      <c r="M976">
        <v>10091873.640000001</v>
      </c>
    </row>
    <row r="977" spans="1:13" hidden="1" x14ac:dyDescent="0.25">
      <c r="A977">
        <v>975</v>
      </c>
      <c r="B977" t="s">
        <v>397</v>
      </c>
      <c r="C977" t="s">
        <v>398</v>
      </c>
      <c r="D977" t="s">
        <v>399</v>
      </c>
      <c r="E977" t="s">
        <v>1263</v>
      </c>
      <c r="F977" t="s">
        <v>1263</v>
      </c>
      <c r="G977" t="s">
        <v>228</v>
      </c>
      <c r="H977">
        <v>-1</v>
      </c>
      <c r="I977" t="s">
        <v>400</v>
      </c>
      <c r="J977">
        <v>30208002051</v>
      </c>
      <c r="K977" t="s">
        <v>498</v>
      </c>
      <c r="L977">
        <v>715937.15</v>
      </c>
      <c r="M977">
        <v>10105593.42</v>
      </c>
    </row>
    <row r="978" spans="1:13" hidden="1" x14ac:dyDescent="0.25">
      <c r="A978">
        <v>976</v>
      </c>
      <c r="B978" t="s">
        <v>397</v>
      </c>
      <c r="C978" t="s">
        <v>398</v>
      </c>
      <c r="D978" t="s">
        <v>399</v>
      </c>
      <c r="E978" t="s">
        <v>1264</v>
      </c>
      <c r="F978" t="s">
        <v>1264</v>
      </c>
      <c r="G978" t="s">
        <v>228</v>
      </c>
      <c r="H978">
        <v>-1</v>
      </c>
      <c r="I978" t="s">
        <v>400</v>
      </c>
      <c r="J978">
        <v>30123001051</v>
      </c>
      <c r="K978" t="s">
        <v>498</v>
      </c>
      <c r="L978">
        <v>722880.67</v>
      </c>
      <c r="M978">
        <v>9964292.5199999996</v>
      </c>
    </row>
    <row r="979" spans="1:13" hidden="1" x14ac:dyDescent="0.25">
      <c r="A979">
        <v>977</v>
      </c>
      <c r="B979" t="s">
        <v>397</v>
      </c>
      <c r="C979" t="s">
        <v>398</v>
      </c>
      <c r="D979" t="s">
        <v>399</v>
      </c>
      <c r="E979" t="s">
        <v>1265</v>
      </c>
      <c r="F979" t="s">
        <v>1265</v>
      </c>
      <c r="G979" t="s">
        <v>228</v>
      </c>
      <c r="H979">
        <v>-1</v>
      </c>
      <c r="I979" t="s">
        <v>400</v>
      </c>
      <c r="J979">
        <v>30213017052</v>
      </c>
      <c r="K979" t="s">
        <v>498</v>
      </c>
      <c r="L979">
        <v>603183.2929</v>
      </c>
      <c r="M979">
        <v>9983928.5646000002</v>
      </c>
    </row>
    <row r="980" spans="1:13" hidden="1" x14ac:dyDescent="0.25">
      <c r="A980">
        <v>978</v>
      </c>
      <c r="B980" t="s">
        <v>397</v>
      </c>
      <c r="C980" t="s">
        <v>398</v>
      </c>
      <c r="D980" t="s">
        <v>399</v>
      </c>
      <c r="E980" t="s">
        <v>1266</v>
      </c>
      <c r="F980" t="s">
        <v>1266</v>
      </c>
      <c r="G980" t="s">
        <v>228</v>
      </c>
      <c r="H980">
        <v>-1</v>
      </c>
      <c r="I980" t="s">
        <v>400</v>
      </c>
      <c r="J980">
        <v>30208001053</v>
      </c>
      <c r="K980" t="s">
        <v>498</v>
      </c>
      <c r="L980">
        <v>645996.70319999999</v>
      </c>
      <c r="M980">
        <v>10078244.2675</v>
      </c>
    </row>
    <row r="981" spans="1:13" hidden="1" x14ac:dyDescent="0.25">
      <c r="A981">
        <v>979</v>
      </c>
      <c r="B981" t="s">
        <v>397</v>
      </c>
      <c r="C981" t="s">
        <v>398</v>
      </c>
      <c r="D981" t="s">
        <v>399</v>
      </c>
      <c r="E981" t="s">
        <v>1267</v>
      </c>
      <c r="F981" t="s">
        <v>1267</v>
      </c>
      <c r="G981" t="s">
        <v>228</v>
      </c>
      <c r="H981">
        <v>-1</v>
      </c>
      <c r="I981" t="s">
        <v>400</v>
      </c>
      <c r="J981">
        <v>30208004053</v>
      </c>
      <c r="K981" t="s">
        <v>498</v>
      </c>
      <c r="L981">
        <v>674818.61419999995</v>
      </c>
      <c r="M981">
        <v>10045820.9892</v>
      </c>
    </row>
    <row r="982" spans="1:13" hidden="1" x14ac:dyDescent="0.25">
      <c r="A982">
        <v>980</v>
      </c>
      <c r="B982" t="s">
        <v>397</v>
      </c>
      <c r="C982" t="s">
        <v>398</v>
      </c>
      <c r="D982" t="s">
        <v>399</v>
      </c>
      <c r="E982" t="s">
        <v>1268</v>
      </c>
      <c r="F982" t="s">
        <v>1268</v>
      </c>
      <c r="G982" t="s">
        <v>228</v>
      </c>
      <c r="H982">
        <v>-1</v>
      </c>
      <c r="I982" t="s">
        <v>400</v>
      </c>
      <c r="J982">
        <v>30208004051</v>
      </c>
      <c r="K982" t="s">
        <v>498</v>
      </c>
      <c r="L982">
        <v>651373.24399999995</v>
      </c>
      <c r="M982">
        <v>10063571.5296</v>
      </c>
    </row>
    <row r="983" spans="1:13" hidden="1" x14ac:dyDescent="0.25">
      <c r="A983">
        <v>981</v>
      </c>
      <c r="B983" t="s">
        <v>397</v>
      </c>
      <c r="C983" t="s">
        <v>398</v>
      </c>
      <c r="D983" t="s">
        <v>399</v>
      </c>
      <c r="E983" t="s">
        <v>1269</v>
      </c>
      <c r="F983" t="s">
        <v>1269</v>
      </c>
      <c r="G983" t="s">
        <v>228</v>
      </c>
      <c r="H983">
        <v>-1</v>
      </c>
      <c r="I983" t="s">
        <v>400</v>
      </c>
      <c r="J983">
        <v>30208003055</v>
      </c>
      <c r="K983" t="s">
        <v>498</v>
      </c>
      <c r="L983">
        <v>615115.82079999999</v>
      </c>
      <c r="M983">
        <v>10036023.4377</v>
      </c>
    </row>
    <row r="984" spans="1:13" hidden="1" x14ac:dyDescent="0.25">
      <c r="A984">
        <v>982</v>
      </c>
      <c r="B984" t="s">
        <v>397</v>
      </c>
      <c r="C984" t="s">
        <v>398</v>
      </c>
      <c r="D984" t="s">
        <v>399</v>
      </c>
      <c r="E984" t="s">
        <v>1270</v>
      </c>
      <c r="F984" t="s">
        <v>1270</v>
      </c>
      <c r="G984" t="s">
        <v>228</v>
      </c>
      <c r="H984">
        <v>-1</v>
      </c>
      <c r="I984" t="s">
        <v>400</v>
      </c>
      <c r="J984">
        <v>30208001065</v>
      </c>
      <c r="K984" t="s">
        <v>498</v>
      </c>
      <c r="L984">
        <v>644361.77399999998</v>
      </c>
      <c r="M984">
        <v>10090798.8748</v>
      </c>
    </row>
    <row r="985" spans="1:13" hidden="1" x14ac:dyDescent="0.25">
      <c r="A985">
        <v>983</v>
      </c>
      <c r="B985" t="s">
        <v>397</v>
      </c>
      <c r="C985" t="s">
        <v>398</v>
      </c>
      <c r="D985" t="s">
        <v>399</v>
      </c>
      <c r="E985" t="s">
        <v>477</v>
      </c>
      <c r="F985" t="s">
        <v>477</v>
      </c>
      <c r="G985" t="s">
        <v>228</v>
      </c>
      <c r="H985">
        <v>-1</v>
      </c>
      <c r="I985" t="s">
        <v>400</v>
      </c>
      <c r="J985">
        <v>30208006051</v>
      </c>
      <c r="K985" t="s">
        <v>498</v>
      </c>
      <c r="L985">
        <v>626480.44929999998</v>
      </c>
      <c r="M985">
        <v>10089270.172900001</v>
      </c>
    </row>
    <row r="986" spans="1:13" hidden="1" x14ac:dyDescent="0.25">
      <c r="A986">
        <v>984</v>
      </c>
      <c r="B986" t="s">
        <v>397</v>
      </c>
      <c r="C986" t="s">
        <v>398</v>
      </c>
      <c r="D986" t="s">
        <v>399</v>
      </c>
      <c r="E986" t="s">
        <v>1271</v>
      </c>
      <c r="F986" t="s">
        <v>1271</v>
      </c>
      <c r="G986" t="s">
        <v>228</v>
      </c>
      <c r="H986">
        <v>-1</v>
      </c>
      <c r="I986" t="s">
        <v>400</v>
      </c>
      <c r="J986">
        <v>30208006054</v>
      </c>
      <c r="K986" t="s">
        <v>498</v>
      </c>
      <c r="L986">
        <v>632628.35690000001</v>
      </c>
      <c r="M986">
        <v>10097297.4549</v>
      </c>
    </row>
    <row r="987" spans="1:13" hidden="1" x14ac:dyDescent="0.25">
      <c r="A987">
        <v>985</v>
      </c>
      <c r="B987" t="s">
        <v>397</v>
      </c>
      <c r="C987" t="s">
        <v>398</v>
      </c>
      <c r="D987" t="s">
        <v>399</v>
      </c>
      <c r="E987" t="s">
        <v>1272</v>
      </c>
      <c r="F987" t="s">
        <v>1272</v>
      </c>
      <c r="G987" t="s">
        <v>228</v>
      </c>
      <c r="H987">
        <v>-1</v>
      </c>
      <c r="I987" t="s">
        <v>400</v>
      </c>
      <c r="J987">
        <v>30110004054</v>
      </c>
      <c r="K987" t="s">
        <v>498</v>
      </c>
      <c r="L987">
        <v>793017.26</v>
      </c>
      <c r="M987">
        <v>10019226.109999999</v>
      </c>
    </row>
    <row r="988" spans="1:13" hidden="1" x14ac:dyDescent="0.25">
      <c r="A988">
        <v>986</v>
      </c>
      <c r="B988" t="s">
        <v>397</v>
      </c>
      <c r="C988" t="s">
        <v>398</v>
      </c>
      <c r="D988" t="s">
        <v>399</v>
      </c>
      <c r="E988" t="s">
        <v>1273</v>
      </c>
      <c r="F988" t="s">
        <v>1273</v>
      </c>
      <c r="G988" t="s">
        <v>228</v>
      </c>
      <c r="H988">
        <v>-1</v>
      </c>
      <c r="I988" t="s">
        <v>400</v>
      </c>
      <c r="J988">
        <v>30208004052</v>
      </c>
      <c r="K988" t="s">
        <v>498</v>
      </c>
      <c r="L988">
        <v>668739.79</v>
      </c>
      <c r="M988">
        <v>10064762.83</v>
      </c>
    </row>
    <row r="989" spans="1:13" hidden="1" x14ac:dyDescent="0.25">
      <c r="A989">
        <v>987</v>
      </c>
      <c r="B989" t="s">
        <v>397</v>
      </c>
      <c r="C989" t="s">
        <v>398</v>
      </c>
      <c r="D989" t="s">
        <v>399</v>
      </c>
      <c r="E989" t="s">
        <v>1274</v>
      </c>
      <c r="F989" t="s">
        <v>1274</v>
      </c>
      <c r="G989" t="s">
        <v>819</v>
      </c>
      <c r="H989">
        <v>-1</v>
      </c>
      <c r="I989" t="s">
        <v>400</v>
      </c>
      <c r="J989">
        <v>30213005052</v>
      </c>
      <c r="K989" t="s">
        <v>498</v>
      </c>
      <c r="L989">
        <v>612219.39020000002</v>
      </c>
      <c r="M989">
        <v>9951193.0752000008</v>
      </c>
    </row>
    <row r="990" spans="1:13" hidden="1" x14ac:dyDescent="0.25">
      <c r="A990">
        <v>988</v>
      </c>
      <c r="B990" t="s">
        <v>397</v>
      </c>
      <c r="C990" t="s">
        <v>398</v>
      </c>
      <c r="D990" t="s">
        <v>399</v>
      </c>
      <c r="E990" t="s">
        <v>1275</v>
      </c>
      <c r="F990" t="s">
        <v>1275</v>
      </c>
      <c r="G990" t="s">
        <v>228</v>
      </c>
      <c r="H990">
        <v>-1</v>
      </c>
      <c r="I990" t="s">
        <v>400</v>
      </c>
      <c r="J990">
        <v>30208003058</v>
      </c>
      <c r="K990" t="s">
        <v>498</v>
      </c>
      <c r="L990">
        <v>616378.93999999994</v>
      </c>
      <c r="M990">
        <v>10029485.25</v>
      </c>
    </row>
    <row r="991" spans="1:13" hidden="1" x14ac:dyDescent="0.25">
      <c r="A991">
        <v>989</v>
      </c>
      <c r="B991" t="s">
        <v>397</v>
      </c>
      <c r="C991" t="s">
        <v>398</v>
      </c>
      <c r="D991" t="s">
        <v>399</v>
      </c>
      <c r="E991" t="s">
        <v>1276</v>
      </c>
      <c r="F991" t="s">
        <v>1276</v>
      </c>
      <c r="G991" t="s">
        <v>228</v>
      </c>
      <c r="H991">
        <v>-1</v>
      </c>
      <c r="I991" t="s">
        <v>400</v>
      </c>
      <c r="J991">
        <v>30208003057</v>
      </c>
      <c r="K991" t="s">
        <v>498</v>
      </c>
      <c r="L991">
        <v>614855.30420000001</v>
      </c>
      <c r="M991">
        <v>10058327.5561</v>
      </c>
    </row>
    <row r="992" spans="1:13" hidden="1" x14ac:dyDescent="0.25">
      <c r="A992">
        <v>990</v>
      </c>
      <c r="B992" t="s">
        <v>397</v>
      </c>
      <c r="C992" t="s">
        <v>398</v>
      </c>
      <c r="D992" t="s">
        <v>399</v>
      </c>
      <c r="E992" t="s">
        <v>638</v>
      </c>
      <c r="F992" t="s">
        <v>638</v>
      </c>
      <c r="G992" t="s">
        <v>1277</v>
      </c>
      <c r="H992">
        <v>-1</v>
      </c>
      <c r="I992" t="s">
        <v>400</v>
      </c>
      <c r="J992">
        <v>30104004053</v>
      </c>
      <c r="K992" t="s">
        <v>498</v>
      </c>
      <c r="L992">
        <v>824236.4</v>
      </c>
      <c r="M992">
        <v>10065119.68</v>
      </c>
    </row>
    <row r="993" spans="1:13" hidden="1" x14ac:dyDescent="0.25">
      <c r="A993">
        <v>991</v>
      </c>
      <c r="B993" t="s">
        <v>397</v>
      </c>
      <c r="C993" t="s">
        <v>398</v>
      </c>
      <c r="D993" t="s">
        <v>399</v>
      </c>
      <c r="E993" t="s">
        <v>1278</v>
      </c>
      <c r="F993" t="s">
        <v>1278</v>
      </c>
      <c r="G993" t="s">
        <v>228</v>
      </c>
      <c r="H993">
        <v>-1</v>
      </c>
      <c r="I993" t="s">
        <v>400</v>
      </c>
      <c r="J993">
        <v>30208002054</v>
      </c>
      <c r="K993" t="s">
        <v>498</v>
      </c>
      <c r="L993">
        <v>717716.6</v>
      </c>
      <c r="M993">
        <v>10133777.449999999</v>
      </c>
    </row>
    <row r="994" spans="1:13" hidden="1" x14ac:dyDescent="0.25">
      <c r="A994">
        <v>992</v>
      </c>
      <c r="B994" t="s">
        <v>397</v>
      </c>
      <c r="C994" t="s">
        <v>398</v>
      </c>
      <c r="D994" t="s">
        <v>399</v>
      </c>
      <c r="E994" t="s">
        <v>1279</v>
      </c>
      <c r="F994" t="s">
        <v>1279</v>
      </c>
      <c r="G994" t="s">
        <v>228</v>
      </c>
      <c r="H994">
        <v>-1</v>
      </c>
      <c r="I994" t="s">
        <v>400</v>
      </c>
      <c r="J994">
        <v>30104003</v>
      </c>
      <c r="K994" t="s">
        <v>1171</v>
      </c>
      <c r="L994">
        <v>828069.14</v>
      </c>
      <c r="M994">
        <v>10084925.85</v>
      </c>
    </row>
    <row r="995" spans="1:13" hidden="1" x14ac:dyDescent="0.25">
      <c r="A995">
        <v>993</v>
      </c>
      <c r="B995" t="s">
        <v>397</v>
      </c>
      <c r="C995" t="s">
        <v>398</v>
      </c>
      <c r="D995" t="s">
        <v>399</v>
      </c>
      <c r="E995" t="s">
        <v>1280</v>
      </c>
      <c r="F995" t="s">
        <v>1280</v>
      </c>
      <c r="G995" t="s">
        <v>228</v>
      </c>
      <c r="H995">
        <v>-1</v>
      </c>
      <c r="I995" t="s">
        <v>400</v>
      </c>
      <c r="J995">
        <v>30104001</v>
      </c>
      <c r="K995" t="s">
        <v>1171</v>
      </c>
      <c r="L995">
        <v>813898.65</v>
      </c>
      <c r="M995">
        <v>10101890.66</v>
      </c>
    </row>
    <row r="996" spans="1:13" hidden="1" x14ac:dyDescent="0.25">
      <c r="A996">
        <v>994</v>
      </c>
      <c r="B996" t="s">
        <v>397</v>
      </c>
      <c r="C996" t="s">
        <v>398</v>
      </c>
      <c r="D996" t="s">
        <v>399</v>
      </c>
      <c r="E996" t="s">
        <v>1281</v>
      </c>
      <c r="F996" t="s">
        <v>1281</v>
      </c>
      <c r="G996" t="s">
        <v>228</v>
      </c>
      <c r="H996">
        <v>-1</v>
      </c>
      <c r="I996" t="s">
        <v>400</v>
      </c>
      <c r="J996">
        <v>30314009</v>
      </c>
      <c r="K996" t="s">
        <v>1171</v>
      </c>
      <c r="L996">
        <v>872645.30169999995</v>
      </c>
      <c r="M996">
        <v>9691052.0842000004</v>
      </c>
    </row>
    <row r="997" spans="1:13" hidden="1" x14ac:dyDescent="0.25">
      <c r="A997">
        <v>995</v>
      </c>
      <c r="B997" t="s">
        <v>397</v>
      </c>
      <c r="C997" t="s">
        <v>398</v>
      </c>
      <c r="D997" t="s">
        <v>399</v>
      </c>
      <c r="E997" t="s">
        <v>1282</v>
      </c>
      <c r="F997" t="s">
        <v>1282</v>
      </c>
      <c r="G997" t="s">
        <v>228</v>
      </c>
      <c r="H997">
        <v>-1</v>
      </c>
      <c r="I997" t="s">
        <v>400</v>
      </c>
      <c r="J997">
        <v>30111010</v>
      </c>
      <c r="K997" t="s">
        <v>1171</v>
      </c>
      <c r="L997">
        <v>614089.03370000003</v>
      </c>
      <c r="M997">
        <v>9568291.3856000006</v>
      </c>
    </row>
    <row r="998" spans="1:13" hidden="1" x14ac:dyDescent="0.25">
      <c r="A998">
        <v>996</v>
      </c>
      <c r="B998" t="s">
        <v>397</v>
      </c>
      <c r="C998" t="s">
        <v>398</v>
      </c>
      <c r="D998" t="s">
        <v>399</v>
      </c>
      <c r="E998" t="s">
        <v>1283</v>
      </c>
      <c r="F998" t="s">
        <v>1283</v>
      </c>
      <c r="G998" t="s">
        <v>228</v>
      </c>
      <c r="H998">
        <v>-1</v>
      </c>
      <c r="I998" t="s">
        <v>400</v>
      </c>
      <c r="J998">
        <v>30314009</v>
      </c>
      <c r="K998" t="s">
        <v>1171</v>
      </c>
      <c r="L998">
        <v>971964.70909999998</v>
      </c>
      <c r="M998">
        <v>9715700.4695999995</v>
      </c>
    </row>
    <row r="999" spans="1:13" hidden="1" x14ac:dyDescent="0.25">
      <c r="A999">
        <v>997</v>
      </c>
      <c r="B999" t="s">
        <v>397</v>
      </c>
      <c r="C999" t="s">
        <v>398</v>
      </c>
      <c r="D999" t="s">
        <v>399</v>
      </c>
      <c r="E999" t="s">
        <v>1284</v>
      </c>
      <c r="F999" t="s">
        <v>1284</v>
      </c>
      <c r="G999" t="s">
        <v>228</v>
      </c>
      <c r="H999">
        <v>-1</v>
      </c>
      <c r="I999" t="s">
        <v>400</v>
      </c>
      <c r="J999">
        <v>30314009</v>
      </c>
      <c r="K999" t="s">
        <v>1171</v>
      </c>
      <c r="L999">
        <v>966179.6311</v>
      </c>
      <c r="M999">
        <v>9706783.4295000006</v>
      </c>
    </row>
    <row r="1000" spans="1:13" hidden="1" x14ac:dyDescent="0.25">
      <c r="A1000">
        <v>998</v>
      </c>
      <c r="B1000" t="s">
        <v>397</v>
      </c>
      <c r="C1000" t="s">
        <v>398</v>
      </c>
      <c r="D1000" t="s">
        <v>399</v>
      </c>
      <c r="E1000" t="s">
        <v>1285</v>
      </c>
      <c r="F1000" t="s">
        <v>1285</v>
      </c>
      <c r="G1000" t="s">
        <v>228</v>
      </c>
      <c r="H1000">
        <v>-1</v>
      </c>
      <c r="I1000" t="s">
        <v>400</v>
      </c>
      <c r="J1000">
        <v>30316001</v>
      </c>
      <c r="K1000" t="s">
        <v>1171</v>
      </c>
      <c r="L1000">
        <v>982606.299</v>
      </c>
      <c r="M1000">
        <v>9715267.6936000008</v>
      </c>
    </row>
    <row r="1001" spans="1:13" hidden="1" x14ac:dyDescent="0.25">
      <c r="A1001">
        <v>999</v>
      </c>
      <c r="B1001" t="s">
        <v>397</v>
      </c>
      <c r="C1001" t="s">
        <v>398</v>
      </c>
      <c r="D1001" t="s">
        <v>399</v>
      </c>
      <c r="E1001" t="s">
        <v>1286</v>
      </c>
      <c r="F1001" t="s">
        <v>1286</v>
      </c>
      <c r="G1001" t="s">
        <v>228</v>
      </c>
      <c r="H1001">
        <v>-1</v>
      </c>
      <c r="I1001" t="s">
        <v>400</v>
      </c>
      <c r="J1001">
        <v>30316001</v>
      </c>
      <c r="K1001" t="s">
        <v>1171</v>
      </c>
      <c r="L1001">
        <v>986999.96600000001</v>
      </c>
      <c r="M1001">
        <v>9715938.7180000003</v>
      </c>
    </row>
    <row r="1002" spans="1:13" hidden="1" x14ac:dyDescent="0.25">
      <c r="A1002">
        <v>1000</v>
      </c>
      <c r="B1002" t="s">
        <v>397</v>
      </c>
      <c r="C1002" t="s">
        <v>398</v>
      </c>
      <c r="D1002" t="s">
        <v>399</v>
      </c>
      <c r="E1002" t="s">
        <v>577</v>
      </c>
      <c r="F1002" t="s">
        <v>577</v>
      </c>
      <c r="G1002" t="s">
        <v>228</v>
      </c>
      <c r="H1002">
        <v>-1</v>
      </c>
      <c r="I1002" t="s">
        <v>400</v>
      </c>
      <c r="J1002">
        <v>30321001</v>
      </c>
      <c r="K1002" t="s">
        <v>1171</v>
      </c>
      <c r="L1002">
        <v>958980.42509999999</v>
      </c>
      <c r="M1002">
        <v>10014622.105900001</v>
      </c>
    </row>
    <row r="1003" spans="1:13" hidden="1" x14ac:dyDescent="0.25">
      <c r="A1003">
        <v>1001</v>
      </c>
      <c r="B1003" t="s">
        <v>397</v>
      </c>
      <c r="C1003" t="s">
        <v>398</v>
      </c>
      <c r="D1003" t="s">
        <v>399</v>
      </c>
      <c r="E1003" t="s">
        <v>1287</v>
      </c>
      <c r="F1003" t="s">
        <v>1287</v>
      </c>
      <c r="G1003" t="s">
        <v>1288</v>
      </c>
      <c r="H1003">
        <v>-1</v>
      </c>
      <c r="I1003" t="s">
        <v>400</v>
      </c>
      <c r="J1003">
        <v>30321001</v>
      </c>
      <c r="K1003" t="s">
        <v>1171</v>
      </c>
      <c r="L1003">
        <v>954146.50959999999</v>
      </c>
      <c r="M1003">
        <v>10025137.327099999</v>
      </c>
    </row>
    <row r="1004" spans="1:13" hidden="1" x14ac:dyDescent="0.25">
      <c r="A1004">
        <v>1002</v>
      </c>
      <c r="B1004" t="s">
        <v>397</v>
      </c>
      <c r="C1004" t="s">
        <v>398</v>
      </c>
      <c r="D1004" t="s">
        <v>399</v>
      </c>
      <c r="E1004" t="s">
        <v>1289</v>
      </c>
      <c r="F1004" t="s">
        <v>1289</v>
      </c>
      <c r="G1004" t="s">
        <v>228</v>
      </c>
      <c r="H1004">
        <v>-1</v>
      </c>
      <c r="I1004" t="s">
        <v>400</v>
      </c>
      <c r="J1004">
        <v>30321001</v>
      </c>
      <c r="K1004" t="s">
        <v>1171</v>
      </c>
      <c r="L1004">
        <v>956749.43079999997</v>
      </c>
      <c r="M1004">
        <v>10015866.539899999</v>
      </c>
    </row>
    <row r="1005" spans="1:13" hidden="1" x14ac:dyDescent="0.25">
      <c r="A1005">
        <v>1003</v>
      </c>
      <c r="B1005" t="s">
        <v>397</v>
      </c>
      <c r="C1005" t="s">
        <v>398</v>
      </c>
      <c r="D1005" t="s">
        <v>399</v>
      </c>
      <c r="E1005" t="s">
        <v>1290</v>
      </c>
      <c r="F1005" t="s">
        <v>1290</v>
      </c>
      <c r="G1005" t="s">
        <v>228</v>
      </c>
      <c r="H1005">
        <v>-1</v>
      </c>
      <c r="I1005" t="s">
        <v>400</v>
      </c>
      <c r="J1005">
        <v>30316001</v>
      </c>
      <c r="K1005" t="s">
        <v>1171</v>
      </c>
      <c r="L1005">
        <v>982831.98160000006</v>
      </c>
      <c r="M1005">
        <v>9722808.0976</v>
      </c>
    </row>
    <row r="1006" spans="1:13" hidden="1" x14ac:dyDescent="0.25">
      <c r="A1006">
        <v>1004</v>
      </c>
      <c r="B1006" t="s">
        <v>397</v>
      </c>
      <c r="C1006" t="s">
        <v>398</v>
      </c>
      <c r="D1006" t="s">
        <v>399</v>
      </c>
      <c r="E1006" t="s">
        <v>1291</v>
      </c>
      <c r="F1006" t="s">
        <v>1291</v>
      </c>
      <c r="G1006" t="s">
        <v>228</v>
      </c>
      <c r="H1006">
        <v>-1</v>
      </c>
      <c r="I1006" t="s">
        <v>400</v>
      </c>
      <c r="J1006">
        <v>30314002</v>
      </c>
      <c r="K1006" t="s">
        <v>1171</v>
      </c>
      <c r="L1006">
        <v>778382.34</v>
      </c>
      <c r="M1006">
        <v>9612699.3900000006</v>
      </c>
    </row>
    <row r="1007" spans="1:13" hidden="1" x14ac:dyDescent="0.25">
      <c r="A1007">
        <v>1005</v>
      </c>
      <c r="B1007" t="s">
        <v>397</v>
      </c>
      <c r="C1007" t="s">
        <v>398</v>
      </c>
      <c r="D1007" t="s">
        <v>399</v>
      </c>
      <c r="E1007" t="s">
        <v>1292</v>
      </c>
      <c r="F1007" t="s">
        <v>1292</v>
      </c>
      <c r="G1007" t="s">
        <v>228</v>
      </c>
      <c r="H1007">
        <v>-1</v>
      </c>
      <c r="I1007" t="s">
        <v>400</v>
      </c>
      <c r="J1007">
        <v>30319005</v>
      </c>
      <c r="K1007" t="s">
        <v>1171</v>
      </c>
      <c r="L1007">
        <v>765928.09</v>
      </c>
      <c r="M1007">
        <v>9584050.0399999991</v>
      </c>
    </row>
    <row r="1008" spans="1:13" hidden="1" x14ac:dyDescent="0.25">
      <c r="A1008">
        <v>1006</v>
      </c>
      <c r="B1008" t="s">
        <v>397</v>
      </c>
      <c r="C1008" t="s">
        <v>398</v>
      </c>
      <c r="D1008" t="s">
        <v>399</v>
      </c>
      <c r="E1008" t="s">
        <v>1293</v>
      </c>
      <c r="F1008" t="s">
        <v>1293</v>
      </c>
      <c r="G1008" t="s">
        <v>228</v>
      </c>
      <c r="H1008">
        <v>-1</v>
      </c>
      <c r="I1008" t="s">
        <v>400</v>
      </c>
      <c r="J1008">
        <v>30111013</v>
      </c>
      <c r="K1008" t="s">
        <v>1171</v>
      </c>
      <c r="L1008">
        <v>571114.63249999995</v>
      </c>
      <c r="M1008">
        <v>9536527.9135999996</v>
      </c>
    </row>
    <row r="1009" spans="1:13" hidden="1" x14ac:dyDescent="0.25">
      <c r="A1009">
        <v>1007</v>
      </c>
      <c r="B1009" t="s">
        <v>397</v>
      </c>
      <c r="C1009" t="s">
        <v>398</v>
      </c>
      <c r="D1009" t="s">
        <v>399</v>
      </c>
      <c r="E1009" t="s">
        <v>1294</v>
      </c>
      <c r="F1009" t="s">
        <v>1294</v>
      </c>
      <c r="G1009" t="s">
        <v>228</v>
      </c>
      <c r="H1009">
        <v>-1</v>
      </c>
      <c r="I1009" t="s">
        <v>400</v>
      </c>
      <c r="J1009">
        <v>30319003</v>
      </c>
      <c r="K1009" t="s">
        <v>1171</v>
      </c>
      <c r="L1009">
        <v>760894.93</v>
      </c>
      <c r="M1009">
        <v>9526067.9499999993</v>
      </c>
    </row>
    <row r="1010" spans="1:13" hidden="1" x14ac:dyDescent="0.25">
      <c r="A1010">
        <v>1008</v>
      </c>
      <c r="B1010" t="s">
        <v>397</v>
      </c>
      <c r="C1010" t="s">
        <v>398</v>
      </c>
      <c r="D1010" t="s">
        <v>399</v>
      </c>
      <c r="E1010" t="s">
        <v>1295</v>
      </c>
      <c r="F1010" t="s">
        <v>1295</v>
      </c>
      <c r="G1010" t="s">
        <v>228</v>
      </c>
      <c r="H1010">
        <v>-1</v>
      </c>
      <c r="I1010" t="s">
        <v>400</v>
      </c>
      <c r="J1010">
        <v>30319003</v>
      </c>
      <c r="K1010" t="s">
        <v>1171</v>
      </c>
      <c r="L1010">
        <v>761806.53540000005</v>
      </c>
      <c r="M1010">
        <v>9535654.7243000008</v>
      </c>
    </row>
    <row r="1011" spans="1:13" hidden="1" x14ac:dyDescent="0.25">
      <c r="A1011">
        <v>1009</v>
      </c>
      <c r="B1011" t="s">
        <v>397</v>
      </c>
      <c r="C1011" t="s">
        <v>398</v>
      </c>
      <c r="D1011" t="s">
        <v>399</v>
      </c>
      <c r="E1011" t="s">
        <v>1296</v>
      </c>
      <c r="F1011" t="s">
        <v>1296</v>
      </c>
      <c r="G1011" t="s">
        <v>228</v>
      </c>
      <c r="H1011">
        <v>-1</v>
      </c>
      <c r="I1011" t="s">
        <v>400</v>
      </c>
      <c r="J1011">
        <v>30111006</v>
      </c>
      <c r="K1011" t="s">
        <v>1171</v>
      </c>
      <c r="L1011">
        <v>678293.10060000001</v>
      </c>
      <c r="M1011">
        <v>9502832.7107999995</v>
      </c>
    </row>
    <row r="1012" spans="1:13" hidden="1" x14ac:dyDescent="0.25">
      <c r="A1012">
        <v>1010</v>
      </c>
      <c r="B1012" t="s">
        <v>397</v>
      </c>
      <c r="C1012" t="s">
        <v>398</v>
      </c>
      <c r="D1012" t="s">
        <v>399</v>
      </c>
      <c r="E1012" t="s">
        <v>1297</v>
      </c>
      <c r="F1012" t="s">
        <v>1297</v>
      </c>
      <c r="G1012" t="s">
        <v>228</v>
      </c>
      <c r="H1012">
        <v>-1</v>
      </c>
      <c r="I1012" t="s">
        <v>400</v>
      </c>
      <c r="J1012">
        <v>30314012</v>
      </c>
      <c r="K1012" t="s">
        <v>1171</v>
      </c>
      <c r="L1012">
        <v>860042.84400000004</v>
      </c>
      <c r="M1012">
        <v>9686467.2271999996</v>
      </c>
    </row>
    <row r="1013" spans="1:13" hidden="1" x14ac:dyDescent="0.25">
      <c r="A1013">
        <v>1011</v>
      </c>
      <c r="B1013" t="s">
        <v>397</v>
      </c>
      <c r="C1013" t="s">
        <v>398</v>
      </c>
      <c r="D1013" t="s">
        <v>399</v>
      </c>
      <c r="E1013" t="s">
        <v>1298</v>
      </c>
      <c r="F1013" t="s">
        <v>1298</v>
      </c>
      <c r="G1013" t="s">
        <v>228</v>
      </c>
      <c r="H1013">
        <v>-1</v>
      </c>
      <c r="I1013" t="s">
        <v>400</v>
      </c>
      <c r="J1013">
        <v>30111013</v>
      </c>
      <c r="K1013" t="s">
        <v>1171</v>
      </c>
      <c r="L1013">
        <v>565590.68000000005</v>
      </c>
      <c r="M1013">
        <v>9549335.7799999993</v>
      </c>
    </row>
    <row r="1014" spans="1:13" hidden="1" x14ac:dyDescent="0.25">
      <c r="A1014">
        <v>1012</v>
      </c>
      <c r="B1014" t="s">
        <v>397</v>
      </c>
      <c r="C1014" t="s">
        <v>398</v>
      </c>
      <c r="D1014" t="s">
        <v>399</v>
      </c>
      <c r="E1014" t="s">
        <v>1299</v>
      </c>
      <c r="F1014" t="s">
        <v>1299</v>
      </c>
      <c r="G1014" t="s">
        <v>228</v>
      </c>
      <c r="H1014">
        <v>-1</v>
      </c>
      <c r="I1014" t="s">
        <v>400</v>
      </c>
      <c r="J1014">
        <v>30314012</v>
      </c>
      <c r="K1014" t="s">
        <v>1171</v>
      </c>
      <c r="L1014">
        <v>842545.12690000003</v>
      </c>
      <c r="M1014">
        <v>9674338.8980999999</v>
      </c>
    </row>
    <row r="1015" spans="1:13" hidden="1" x14ac:dyDescent="0.25">
      <c r="A1015">
        <v>1013</v>
      </c>
      <c r="B1015" t="s">
        <v>397</v>
      </c>
      <c r="C1015" t="s">
        <v>398</v>
      </c>
      <c r="D1015" t="s">
        <v>399</v>
      </c>
      <c r="E1015" t="s">
        <v>477</v>
      </c>
      <c r="F1015" t="s">
        <v>477</v>
      </c>
      <c r="G1015" t="s">
        <v>228</v>
      </c>
      <c r="H1015">
        <v>-1</v>
      </c>
      <c r="I1015" t="s">
        <v>400</v>
      </c>
      <c r="J1015">
        <v>30314012</v>
      </c>
      <c r="K1015" t="s">
        <v>1171</v>
      </c>
      <c r="L1015">
        <v>874028.80850000004</v>
      </c>
      <c r="M1015">
        <v>9683247.8357999995</v>
      </c>
    </row>
    <row r="1016" spans="1:13" hidden="1" x14ac:dyDescent="0.25">
      <c r="A1016">
        <v>1014</v>
      </c>
      <c r="B1016" t="s">
        <v>397</v>
      </c>
      <c r="C1016" t="s">
        <v>398</v>
      </c>
      <c r="D1016" t="s">
        <v>399</v>
      </c>
      <c r="E1016" t="s">
        <v>1300</v>
      </c>
      <c r="F1016" t="s">
        <v>1300</v>
      </c>
      <c r="G1016" t="s">
        <v>228</v>
      </c>
      <c r="H1016">
        <v>-1</v>
      </c>
      <c r="I1016" t="s">
        <v>400</v>
      </c>
      <c r="J1016">
        <v>30314012</v>
      </c>
      <c r="K1016" t="s">
        <v>1171</v>
      </c>
      <c r="L1016">
        <v>862259.33310000005</v>
      </c>
      <c r="M1016">
        <v>9677246.8897999991</v>
      </c>
    </row>
    <row r="1017" spans="1:13" hidden="1" x14ac:dyDescent="0.25">
      <c r="A1017">
        <v>1015</v>
      </c>
      <c r="B1017" t="s">
        <v>397</v>
      </c>
      <c r="C1017" t="s">
        <v>398</v>
      </c>
      <c r="D1017" t="s">
        <v>399</v>
      </c>
      <c r="E1017" t="s">
        <v>1301</v>
      </c>
      <c r="F1017" t="s">
        <v>1301</v>
      </c>
      <c r="G1017" t="s">
        <v>228</v>
      </c>
      <c r="H1017">
        <v>-1</v>
      </c>
      <c r="I1017" t="s">
        <v>400</v>
      </c>
      <c r="J1017">
        <v>30314001</v>
      </c>
      <c r="K1017" t="s">
        <v>1171</v>
      </c>
      <c r="L1017">
        <v>865859.69799999997</v>
      </c>
      <c r="M1017">
        <v>9687075.6295999996</v>
      </c>
    </row>
    <row r="1018" spans="1:13" hidden="1" x14ac:dyDescent="0.25">
      <c r="A1018">
        <v>1016</v>
      </c>
      <c r="B1018" t="s">
        <v>397</v>
      </c>
      <c r="C1018" t="s">
        <v>398</v>
      </c>
      <c r="D1018" t="s">
        <v>399</v>
      </c>
      <c r="E1018" t="s">
        <v>1302</v>
      </c>
      <c r="F1018" t="s">
        <v>1302</v>
      </c>
      <c r="G1018" t="s">
        <v>228</v>
      </c>
      <c r="H1018">
        <v>-1</v>
      </c>
      <c r="I1018" t="s">
        <v>400</v>
      </c>
      <c r="J1018">
        <v>30111010</v>
      </c>
      <c r="K1018" t="s">
        <v>1171</v>
      </c>
      <c r="L1018">
        <v>604786.29</v>
      </c>
      <c r="M1018">
        <v>9561895.3800000008</v>
      </c>
    </row>
    <row r="1019" spans="1:13" hidden="1" x14ac:dyDescent="0.25">
      <c r="A1019">
        <v>1017</v>
      </c>
      <c r="B1019" t="s">
        <v>397</v>
      </c>
      <c r="C1019" t="s">
        <v>398</v>
      </c>
      <c r="D1019" t="s">
        <v>399</v>
      </c>
      <c r="E1019" t="s">
        <v>1303</v>
      </c>
      <c r="F1019" t="s">
        <v>1303</v>
      </c>
      <c r="G1019" t="s">
        <v>228</v>
      </c>
      <c r="H1019">
        <v>-1</v>
      </c>
      <c r="I1019" t="s">
        <v>400</v>
      </c>
      <c r="J1019">
        <v>30111013</v>
      </c>
      <c r="K1019" t="s">
        <v>1171</v>
      </c>
      <c r="L1019">
        <v>569319.28</v>
      </c>
      <c r="M1019">
        <v>9558849.3300000001</v>
      </c>
    </row>
    <row r="1020" spans="1:13" hidden="1" x14ac:dyDescent="0.25">
      <c r="A1020">
        <v>1018</v>
      </c>
      <c r="B1020" t="s">
        <v>397</v>
      </c>
      <c r="C1020" t="s">
        <v>398</v>
      </c>
      <c r="D1020" t="s">
        <v>399</v>
      </c>
      <c r="E1020" t="s">
        <v>1304</v>
      </c>
      <c r="F1020" t="s">
        <v>1304</v>
      </c>
      <c r="G1020" t="s">
        <v>228</v>
      </c>
      <c r="H1020">
        <v>-1</v>
      </c>
      <c r="I1020" t="s">
        <v>400</v>
      </c>
      <c r="J1020">
        <v>30314012</v>
      </c>
      <c r="K1020" t="s">
        <v>1171</v>
      </c>
      <c r="L1020">
        <v>862426.33250000002</v>
      </c>
      <c r="M1020">
        <v>9676045.7104000002</v>
      </c>
    </row>
    <row r="1021" spans="1:13" hidden="1" x14ac:dyDescent="0.25">
      <c r="A1021">
        <v>1019</v>
      </c>
      <c r="B1021" t="s">
        <v>397</v>
      </c>
      <c r="C1021" t="s">
        <v>398</v>
      </c>
      <c r="D1021" t="s">
        <v>399</v>
      </c>
      <c r="E1021" t="s">
        <v>1305</v>
      </c>
      <c r="F1021" t="s">
        <v>1305</v>
      </c>
      <c r="G1021" t="s">
        <v>228</v>
      </c>
      <c r="H1021">
        <v>-1</v>
      </c>
      <c r="I1021" t="s">
        <v>400</v>
      </c>
      <c r="J1021">
        <v>30314012</v>
      </c>
      <c r="K1021" t="s">
        <v>1171</v>
      </c>
      <c r="L1021">
        <v>850340.603</v>
      </c>
      <c r="M1021">
        <v>9668523.0612000003</v>
      </c>
    </row>
    <row r="1022" spans="1:13" hidden="1" x14ac:dyDescent="0.25">
      <c r="A1022">
        <v>1020</v>
      </c>
      <c r="B1022" t="s">
        <v>397</v>
      </c>
      <c r="C1022" t="s">
        <v>398</v>
      </c>
      <c r="D1022" t="s">
        <v>399</v>
      </c>
      <c r="E1022" t="s">
        <v>1306</v>
      </c>
      <c r="F1022" t="s">
        <v>1306</v>
      </c>
      <c r="G1022" t="s">
        <v>228</v>
      </c>
      <c r="H1022">
        <v>-1</v>
      </c>
      <c r="I1022" t="s">
        <v>400</v>
      </c>
      <c r="J1022">
        <v>30207002</v>
      </c>
      <c r="K1022" t="s">
        <v>1171</v>
      </c>
      <c r="L1022">
        <v>602299.84380000003</v>
      </c>
      <c r="M1022">
        <v>9621318.6341999993</v>
      </c>
    </row>
    <row r="1023" spans="1:13" hidden="1" x14ac:dyDescent="0.25">
      <c r="A1023">
        <v>1021</v>
      </c>
      <c r="B1023" t="s">
        <v>397</v>
      </c>
      <c r="C1023" t="s">
        <v>398</v>
      </c>
      <c r="D1023" t="s">
        <v>399</v>
      </c>
      <c r="E1023" t="s">
        <v>1307</v>
      </c>
      <c r="F1023" t="s">
        <v>1307</v>
      </c>
      <c r="G1023" t="s">
        <v>228</v>
      </c>
      <c r="H1023">
        <v>-1</v>
      </c>
      <c r="I1023" t="s">
        <v>400</v>
      </c>
      <c r="J1023">
        <v>30314009</v>
      </c>
      <c r="K1023" t="s">
        <v>1171</v>
      </c>
      <c r="L1023">
        <v>924629.99459999998</v>
      </c>
      <c r="M1023">
        <v>9710788.2848000005</v>
      </c>
    </row>
    <row r="1024" spans="1:13" hidden="1" x14ac:dyDescent="0.25">
      <c r="A1024">
        <v>1022</v>
      </c>
      <c r="B1024" t="s">
        <v>397</v>
      </c>
      <c r="C1024" t="s">
        <v>398</v>
      </c>
      <c r="D1024" t="s">
        <v>399</v>
      </c>
      <c r="E1024" t="s">
        <v>1308</v>
      </c>
      <c r="F1024" t="s">
        <v>1308</v>
      </c>
      <c r="G1024" t="s">
        <v>228</v>
      </c>
      <c r="H1024">
        <v>-1</v>
      </c>
      <c r="I1024" t="s">
        <v>400</v>
      </c>
      <c r="J1024">
        <v>30319006</v>
      </c>
      <c r="K1024" t="s">
        <v>1171</v>
      </c>
      <c r="L1024">
        <v>775684.14</v>
      </c>
      <c r="M1024">
        <v>9604289.6500000004</v>
      </c>
    </row>
    <row r="1025" spans="1:13" hidden="1" x14ac:dyDescent="0.25">
      <c r="A1025">
        <v>1023</v>
      </c>
      <c r="B1025" t="s">
        <v>397</v>
      </c>
      <c r="C1025" t="s">
        <v>398</v>
      </c>
      <c r="D1025" t="s">
        <v>399</v>
      </c>
      <c r="E1025" t="s">
        <v>1309</v>
      </c>
      <c r="F1025" t="s">
        <v>1309</v>
      </c>
      <c r="G1025" t="s">
        <v>228</v>
      </c>
      <c r="H1025">
        <v>-1</v>
      </c>
      <c r="I1025" t="s">
        <v>400</v>
      </c>
      <c r="J1025">
        <v>30319006</v>
      </c>
      <c r="K1025" t="s">
        <v>1171</v>
      </c>
      <c r="L1025">
        <v>768557.48</v>
      </c>
      <c r="M1025">
        <v>9594673.7400000002</v>
      </c>
    </row>
    <row r="1026" spans="1:13" hidden="1" x14ac:dyDescent="0.25">
      <c r="A1026">
        <v>1024</v>
      </c>
      <c r="B1026" t="s">
        <v>397</v>
      </c>
      <c r="C1026" t="s">
        <v>398</v>
      </c>
      <c r="D1026" t="s">
        <v>399</v>
      </c>
      <c r="E1026" t="s">
        <v>1310</v>
      </c>
      <c r="F1026" t="s">
        <v>1310</v>
      </c>
      <c r="G1026" t="s">
        <v>1311</v>
      </c>
      <c r="H1026">
        <v>-1</v>
      </c>
      <c r="I1026" t="s">
        <v>400</v>
      </c>
      <c r="J1026">
        <v>30208005</v>
      </c>
      <c r="K1026" t="s">
        <v>1171</v>
      </c>
      <c r="L1026">
        <v>736198.45</v>
      </c>
      <c r="M1026">
        <v>10160445.699999999</v>
      </c>
    </row>
    <row r="1027" spans="1:13" hidden="1" x14ac:dyDescent="0.25">
      <c r="A1027">
        <v>1025</v>
      </c>
      <c r="B1027" t="s">
        <v>397</v>
      </c>
      <c r="C1027" t="s">
        <v>398</v>
      </c>
      <c r="D1027" t="s">
        <v>399</v>
      </c>
      <c r="E1027" t="s">
        <v>1312</v>
      </c>
      <c r="F1027" t="s">
        <v>1312</v>
      </c>
      <c r="G1027" t="s">
        <v>228</v>
      </c>
      <c r="H1027">
        <v>-1</v>
      </c>
      <c r="I1027" t="s">
        <v>400</v>
      </c>
      <c r="J1027">
        <v>30208005</v>
      </c>
      <c r="K1027" t="s">
        <v>1171</v>
      </c>
      <c r="L1027">
        <v>735924.72</v>
      </c>
      <c r="M1027">
        <v>10158680.800000001</v>
      </c>
    </row>
    <row r="1028" spans="1:13" hidden="1" x14ac:dyDescent="0.25">
      <c r="A1028">
        <v>1026</v>
      </c>
      <c r="B1028" t="s">
        <v>397</v>
      </c>
      <c r="C1028" t="s">
        <v>398</v>
      </c>
      <c r="D1028" t="s">
        <v>399</v>
      </c>
      <c r="E1028" t="s">
        <v>1313</v>
      </c>
      <c r="F1028" t="s">
        <v>1313</v>
      </c>
      <c r="G1028" t="s">
        <v>228</v>
      </c>
      <c r="H1028">
        <v>-1</v>
      </c>
      <c r="I1028" t="s">
        <v>400</v>
      </c>
      <c r="J1028">
        <v>30207002</v>
      </c>
      <c r="K1028" t="s">
        <v>1171</v>
      </c>
      <c r="L1028">
        <v>587461.56900000002</v>
      </c>
      <c r="M1028">
        <v>9604343.8094999995</v>
      </c>
    </row>
    <row r="1029" spans="1:13" hidden="1" x14ac:dyDescent="0.25">
      <c r="A1029">
        <v>1027</v>
      </c>
      <c r="B1029" t="s">
        <v>397</v>
      </c>
      <c r="C1029" t="s">
        <v>398</v>
      </c>
      <c r="D1029" t="s">
        <v>399</v>
      </c>
      <c r="E1029" t="s">
        <v>659</v>
      </c>
      <c r="F1029" t="s">
        <v>659</v>
      </c>
      <c r="G1029" t="s">
        <v>228</v>
      </c>
      <c r="H1029">
        <v>-1</v>
      </c>
      <c r="I1029" t="s">
        <v>400</v>
      </c>
      <c r="J1029">
        <v>30321006</v>
      </c>
      <c r="K1029" t="s">
        <v>1171</v>
      </c>
      <c r="L1029">
        <v>931458.01009999996</v>
      </c>
      <c r="M1029">
        <v>10013580.194800001</v>
      </c>
    </row>
    <row r="1030" spans="1:13" hidden="1" x14ac:dyDescent="0.25">
      <c r="A1030">
        <v>1028</v>
      </c>
      <c r="B1030" t="s">
        <v>397</v>
      </c>
      <c r="C1030" t="s">
        <v>398</v>
      </c>
      <c r="D1030" t="s">
        <v>399</v>
      </c>
      <c r="E1030" t="s">
        <v>1276</v>
      </c>
      <c r="F1030" t="s">
        <v>1276</v>
      </c>
      <c r="G1030" t="s">
        <v>228</v>
      </c>
      <c r="H1030">
        <v>-1</v>
      </c>
      <c r="I1030" t="s">
        <v>400</v>
      </c>
      <c r="J1030">
        <v>30207012</v>
      </c>
      <c r="K1030" t="s">
        <v>1171</v>
      </c>
      <c r="L1030">
        <v>579853.89599999995</v>
      </c>
      <c r="M1030">
        <v>9628216.1324000005</v>
      </c>
    </row>
    <row r="1031" spans="1:13" hidden="1" x14ac:dyDescent="0.25">
      <c r="A1031">
        <v>1029</v>
      </c>
      <c r="B1031" t="s">
        <v>397</v>
      </c>
      <c r="C1031" t="s">
        <v>398</v>
      </c>
      <c r="D1031" t="s">
        <v>399</v>
      </c>
      <c r="E1031" t="s">
        <v>1314</v>
      </c>
      <c r="F1031" t="s">
        <v>1314</v>
      </c>
      <c r="G1031" t="s">
        <v>228</v>
      </c>
      <c r="H1031">
        <v>-1</v>
      </c>
      <c r="I1031" t="s">
        <v>400</v>
      </c>
      <c r="J1031">
        <v>30314009</v>
      </c>
      <c r="K1031" t="s">
        <v>1171</v>
      </c>
      <c r="L1031">
        <v>934986.73179999995</v>
      </c>
      <c r="M1031">
        <v>9713524.5311999992</v>
      </c>
    </row>
    <row r="1032" spans="1:13" hidden="1" x14ac:dyDescent="0.25">
      <c r="A1032">
        <v>1030</v>
      </c>
      <c r="B1032" t="s">
        <v>397</v>
      </c>
      <c r="C1032" t="s">
        <v>398</v>
      </c>
      <c r="D1032" t="s">
        <v>399</v>
      </c>
      <c r="E1032" t="s">
        <v>1315</v>
      </c>
      <c r="F1032" t="s">
        <v>1315</v>
      </c>
      <c r="G1032" t="s">
        <v>228</v>
      </c>
      <c r="H1032">
        <v>-1</v>
      </c>
      <c r="I1032" t="s">
        <v>400</v>
      </c>
      <c r="J1032">
        <v>30314008</v>
      </c>
      <c r="K1032" t="s">
        <v>1171</v>
      </c>
      <c r="L1032">
        <v>808777.42059999995</v>
      </c>
      <c r="M1032">
        <v>9633469.8372000009</v>
      </c>
    </row>
    <row r="1033" spans="1:13" hidden="1" x14ac:dyDescent="0.25">
      <c r="A1033">
        <v>1031</v>
      </c>
      <c r="B1033" t="s">
        <v>397</v>
      </c>
      <c r="C1033" t="s">
        <v>398</v>
      </c>
      <c r="D1033" t="s">
        <v>399</v>
      </c>
      <c r="E1033" t="s">
        <v>1316</v>
      </c>
      <c r="F1033" t="s">
        <v>1316</v>
      </c>
      <c r="G1033" t="s">
        <v>228</v>
      </c>
      <c r="H1033">
        <v>-1</v>
      </c>
      <c r="I1033" t="s">
        <v>400</v>
      </c>
      <c r="J1033">
        <v>30314012</v>
      </c>
      <c r="K1033" t="s">
        <v>1171</v>
      </c>
      <c r="L1033">
        <v>828734.82</v>
      </c>
      <c r="M1033">
        <v>9661154.5999999996</v>
      </c>
    </row>
    <row r="1034" spans="1:13" hidden="1" x14ac:dyDescent="0.25">
      <c r="A1034">
        <v>1032</v>
      </c>
      <c r="B1034" t="s">
        <v>397</v>
      </c>
      <c r="C1034" t="s">
        <v>398</v>
      </c>
      <c r="D1034" t="s">
        <v>399</v>
      </c>
      <c r="E1034" t="s">
        <v>1317</v>
      </c>
      <c r="F1034" t="s">
        <v>1317</v>
      </c>
      <c r="G1034" t="s">
        <v>228</v>
      </c>
      <c r="H1034">
        <v>-1</v>
      </c>
      <c r="I1034" t="s">
        <v>400</v>
      </c>
      <c r="J1034">
        <v>30314012</v>
      </c>
      <c r="K1034" t="s">
        <v>1171</v>
      </c>
      <c r="L1034">
        <v>820993.61</v>
      </c>
      <c r="M1034">
        <v>9660900.4199999999</v>
      </c>
    </row>
    <row r="1035" spans="1:13" hidden="1" x14ac:dyDescent="0.25">
      <c r="A1035">
        <v>1033</v>
      </c>
      <c r="B1035" t="s">
        <v>397</v>
      </c>
      <c r="C1035" t="s">
        <v>398</v>
      </c>
      <c r="D1035" t="s">
        <v>399</v>
      </c>
      <c r="E1035" t="s">
        <v>1318</v>
      </c>
      <c r="F1035" t="s">
        <v>1318</v>
      </c>
      <c r="G1035" t="s">
        <v>228</v>
      </c>
      <c r="H1035">
        <v>-1</v>
      </c>
      <c r="I1035" t="s">
        <v>400</v>
      </c>
      <c r="J1035">
        <v>30207012</v>
      </c>
      <c r="K1035" t="s">
        <v>1171</v>
      </c>
      <c r="L1035">
        <v>596595.56000000006</v>
      </c>
      <c r="M1035">
        <v>9626816.2400000002</v>
      </c>
    </row>
    <row r="1036" spans="1:13" hidden="1" x14ac:dyDescent="0.25">
      <c r="A1036">
        <v>1034</v>
      </c>
      <c r="B1036" t="s">
        <v>397</v>
      </c>
      <c r="C1036" t="s">
        <v>398</v>
      </c>
      <c r="D1036" t="s">
        <v>399</v>
      </c>
      <c r="E1036" t="s">
        <v>1319</v>
      </c>
      <c r="F1036" t="s">
        <v>1319</v>
      </c>
      <c r="G1036" t="s">
        <v>228</v>
      </c>
      <c r="H1036">
        <v>-1</v>
      </c>
      <c r="I1036" t="s">
        <v>400</v>
      </c>
      <c r="J1036">
        <v>30319006</v>
      </c>
      <c r="K1036" t="s">
        <v>1171</v>
      </c>
      <c r="L1036">
        <v>771699.57</v>
      </c>
      <c r="M1036">
        <v>9606007.8599999994</v>
      </c>
    </row>
    <row r="1037" spans="1:13" hidden="1" x14ac:dyDescent="0.25">
      <c r="A1037">
        <v>1035</v>
      </c>
      <c r="B1037" t="s">
        <v>397</v>
      </c>
      <c r="C1037" t="s">
        <v>398</v>
      </c>
      <c r="D1037" t="s">
        <v>399</v>
      </c>
      <c r="E1037" t="s">
        <v>1320</v>
      </c>
      <c r="F1037" t="s">
        <v>1320</v>
      </c>
      <c r="G1037" t="s">
        <v>228</v>
      </c>
      <c r="H1037">
        <v>-1</v>
      </c>
      <c r="I1037" t="s">
        <v>400</v>
      </c>
      <c r="J1037">
        <v>30314008</v>
      </c>
      <c r="K1037" t="s">
        <v>1171</v>
      </c>
      <c r="L1037">
        <v>807027.65949999995</v>
      </c>
      <c r="M1037">
        <v>9625469.3000000007</v>
      </c>
    </row>
    <row r="1038" spans="1:13" hidden="1" x14ac:dyDescent="0.25">
      <c r="A1038">
        <v>1036</v>
      </c>
      <c r="B1038" t="s">
        <v>397</v>
      </c>
      <c r="C1038" t="s">
        <v>398</v>
      </c>
      <c r="D1038" t="s">
        <v>399</v>
      </c>
      <c r="E1038" t="s">
        <v>1321</v>
      </c>
      <c r="F1038" t="s">
        <v>1321</v>
      </c>
      <c r="G1038" t="s">
        <v>228</v>
      </c>
      <c r="H1038">
        <v>-1</v>
      </c>
      <c r="I1038" t="s">
        <v>400</v>
      </c>
      <c r="J1038">
        <v>30314008</v>
      </c>
      <c r="K1038" t="s">
        <v>1171</v>
      </c>
      <c r="L1038">
        <v>806757.27949999995</v>
      </c>
      <c r="M1038">
        <v>9636575.2499000002</v>
      </c>
    </row>
    <row r="1039" spans="1:13" hidden="1" x14ac:dyDescent="0.25">
      <c r="A1039">
        <v>1037</v>
      </c>
      <c r="B1039" t="s">
        <v>397</v>
      </c>
      <c r="C1039" t="s">
        <v>398</v>
      </c>
      <c r="D1039" t="s">
        <v>399</v>
      </c>
      <c r="E1039" t="s">
        <v>1322</v>
      </c>
      <c r="F1039" t="s">
        <v>1322</v>
      </c>
      <c r="G1039" t="s">
        <v>228</v>
      </c>
      <c r="H1039">
        <v>-1</v>
      </c>
      <c r="I1039" t="s">
        <v>400</v>
      </c>
      <c r="J1039">
        <v>30314002</v>
      </c>
      <c r="K1039" t="s">
        <v>1171</v>
      </c>
      <c r="L1039">
        <v>782373.51</v>
      </c>
      <c r="M1039">
        <v>9631316.2599999998</v>
      </c>
    </row>
    <row r="1040" spans="1:13" hidden="1" x14ac:dyDescent="0.25">
      <c r="A1040">
        <v>1038</v>
      </c>
      <c r="B1040" t="s">
        <v>397</v>
      </c>
      <c r="C1040" t="s">
        <v>398</v>
      </c>
      <c r="D1040" t="s">
        <v>399</v>
      </c>
      <c r="E1040" t="s">
        <v>1323</v>
      </c>
      <c r="F1040" t="s">
        <v>1323</v>
      </c>
      <c r="G1040" t="s">
        <v>228</v>
      </c>
      <c r="H1040">
        <v>-1</v>
      </c>
      <c r="I1040" t="s">
        <v>400</v>
      </c>
      <c r="J1040">
        <v>30314012</v>
      </c>
      <c r="K1040" t="s">
        <v>1171</v>
      </c>
      <c r="L1040">
        <v>859089.10179999995</v>
      </c>
      <c r="M1040">
        <v>9687329.8793000001</v>
      </c>
    </row>
    <row r="1041" spans="1:13" hidden="1" x14ac:dyDescent="0.25">
      <c r="A1041">
        <v>1039</v>
      </c>
      <c r="B1041" t="s">
        <v>397</v>
      </c>
      <c r="C1041" t="s">
        <v>398</v>
      </c>
      <c r="D1041" t="s">
        <v>399</v>
      </c>
      <c r="E1041" t="s">
        <v>1324</v>
      </c>
      <c r="F1041" t="s">
        <v>1324</v>
      </c>
      <c r="G1041" t="s">
        <v>228</v>
      </c>
      <c r="H1041">
        <v>-1</v>
      </c>
      <c r="I1041" t="s">
        <v>400</v>
      </c>
      <c r="J1041">
        <v>30319006</v>
      </c>
      <c r="K1041" t="s">
        <v>1171</v>
      </c>
      <c r="L1041">
        <v>789784.36</v>
      </c>
      <c r="M1041">
        <v>9597345.3599999994</v>
      </c>
    </row>
    <row r="1042" spans="1:13" hidden="1" x14ac:dyDescent="0.25">
      <c r="A1042">
        <v>1040</v>
      </c>
      <c r="B1042" t="s">
        <v>397</v>
      </c>
      <c r="C1042" t="s">
        <v>398</v>
      </c>
      <c r="D1042" t="s">
        <v>399</v>
      </c>
      <c r="E1042" t="s">
        <v>1325</v>
      </c>
      <c r="F1042" t="s">
        <v>1325</v>
      </c>
      <c r="G1042" t="s">
        <v>228</v>
      </c>
      <c r="H1042">
        <v>-1</v>
      </c>
      <c r="I1042" t="s">
        <v>400</v>
      </c>
      <c r="J1042">
        <v>30207014</v>
      </c>
      <c r="K1042" t="s">
        <v>1171</v>
      </c>
      <c r="L1042">
        <v>598050.63</v>
      </c>
      <c r="M1042">
        <v>9580451.3800000008</v>
      </c>
    </row>
    <row r="1043" spans="1:13" hidden="1" x14ac:dyDescent="0.25">
      <c r="A1043">
        <v>1041</v>
      </c>
      <c r="B1043" t="s">
        <v>397</v>
      </c>
      <c r="C1043" t="s">
        <v>398</v>
      </c>
      <c r="D1043" t="s">
        <v>399</v>
      </c>
      <c r="E1043" t="s">
        <v>1104</v>
      </c>
      <c r="F1043" t="s">
        <v>1104</v>
      </c>
      <c r="G1043" t="s">
        <v>228</v>
      </c>
      <c r="H1043">
        <v>-1</v>
      </c>
      <c r="I1043" t="s">
        <v>400</v>
      </c>
      <c r="J1043">
        <v>30207002</v>
      </c>
      <c r="K1043" t="s">
        <v>1171</v>
      </c>
      <c r="L1043">
        <v>601972.5673</v>
      </c>
      <c r="M1043">
        <v>9589780.8234999999</v>
      </c>
    </row>
    <row r="1044" spans="1:13" hidden="1" x14ac:dyDescent="0.25">
      <c r="A1044">
        <v>1042</v>
      </c>
      <c r="B1044" t="s">
        <v>397</v>
      </c>
      <c r="C1044" t="s">
        <v>398</v>
      </c>
      <c r="D1044" t="s">
        <v>399</v>
      </c>
      <c r="E1044" t="s">
        <v>1326</v>
      </c>
      <c r="F1044" t="s">
        <v>1326</v>
      </c>
      <c r="G1044" t="s">
        <v>228</v>
      </c>
      <c r="H1044">
        <v>-1</v>
      </c>
      <c r="I1044" t="s">
        <v>400</v>
      </c>
      <c r="J1044">
        <v>30207002</v>
      </c>
      <c r="K1044" t="s">
        <v>1171</v>
      </c>
      <c r="L1044">
        <v>590292.34770000004</v>
      </c>
      <c r="M1044">
        <v>9602615.8477999996</v>
      </c>
    </row>
    <row r="1045" spans="1:13" hidden="1" x14ac:dyDescent="0.25">
      <c r="A1045">
        <v>1043</v>
      </c>
      <c r="B1045" t="s">
        <v>397</v>
      </c>
      <c r="C1045" t="s">
        <v>398</v>
      </c>
      <c r="D1045" t="s">
        <v>399</v>
      </c>
      <c r="E1045" t="s">
        <v>1327</v>
      </c>
      <c r="F1045" t="s">
        <v>1327</v>
      </c>
      <c r="G1045" t="s">
        <v>228</v>
      </c>
      <c r="H1045">
        <v>-1</v>
      </c>
      <c r="I1045" t="s">
        <v>400</v>
      </c>
      <c r="J1045">
        <v>30207012</v>
      </c>
      <c r="K1045" t="s">
        <v>1171</v>
      </c>
      <c r="L1045">
        <v>593232.67859999998</v>
      </c>
      <c r="M1045">
        <v>9629596.3385000005</v>
      </c>
    </row>
    <row r="1046" spans="1:13" hidden="1" x14ac:dyDescent="0.25">
      <c r="A1046">
        <v>1044</v>
      </c>
      <c r="B1046" t="s">
        <v>397</v>
      </c>
      <c r="C1046" t="s">
        <v>398</v>
      </c>
      <c r="D1046" t="s">
        <v>399</v>
      </c>
      <c r="E1046" t="s">
        <v>565</v>
      </c>
      <c r="F1046" t="s">
        <v>565</v>
      </c>
      <c r="G1046" t="s">
        <v>228</v>
      </c>
      <c r="H1046">
        <v>-1</v>
      </c>
      <c r="I1046" t="s">
        <v>400</v>
      </c>
      <c r="J1046">
        <v>30207012</v>
      </c>
      <c r="K1046" t="s">
        <v>1171</v>
      </c>
      <c r="L1046">
        <v>586230.20290000003</v>
      </c>
      <c r="M1046">
        <v>9624481.8602000009</v>
      </c>
    </row>
    <row r="1047" spans="1:13" hidden="1" x14ac:dyDescent="0.25">
      <c r="A1047">
        <v>1045</v>
      </c>
      <c r="B1047" t="s">
        <v>397</v>
      </c>
      <c r="C1047" t="s">
        <v>398</v>
      </c>
      <c r="D1047" t="s">
        <v>399</v>
      </c>
      <c r="E1047" t="s">
        <v>1328</v>
      </c>
      <c r="F1047" t="s">
        <v>1328</v>
      </c>
      <c r="G1047" t="s">
        <v>228</v>
      </c>
      <c r="H1047">
        <v>-1</v>
      </c>
      <c r="I1047" t="s">
        <v>400</v>
      </c>
      <c r="J1047">
        <v>30104001</v>
      </c>
      <c r="K1047" t="s">
        <v>1171</v>
      </c>
      <c r="L1047">
        <v>806427.07</v>
      </c>
      <c r="M1047">
        <v>10113137.869999999</v>
      </c>
    </row>
    <row r="1048" spans="1:13" hidden="1" x14ac:dyDescent="0.25">
      <c r="A1048">
        <v>1046</v>
      </c>
      <c r="B1048" t="s">
        <v>397</v>
      </c>
      <c r="C1048" t="s">
        <v>398</v>
      </c>
      <c r="D1048" t="s">
        <v>399</v>
      </c>
      <c r="E1048" t="s">
        <v>1329</v>
      </c>
      <c r="F1048" t="s">
        <v>1329</v>
      </c>
      <c r="G1048" t="s">
        <v>228</v>
      </c>
      <c r="H1048">
        <v>-1</v>
      </c>
      <c r="I1048" t="s">
        <v>400</v>
      </c>
      <c r="J1048">
        <v>30104001</v>
      </c>
      <c r="K1048" t="s">
        <v>1171</v>
      </c>
      <c r="L1048">
        <v>828023.03</v>
      </c>
      <c r="M1048">
        <v>10092096.359999999</v>
      </c>
    </row>
    <row r="1049" spans="1:13" hidden="1" x14ac:dyDescent="0.25">
      <c r="A1049">
        <v>1047</v>
      </c>
      <c r="B1049" t="s">
        <v>397</v>
      </c>
      <c r="C1049" t="s">
        <v>398</v>
      </c>
      <c r="D1049" t="s">
        <v>399</v>
      </c>
      <c r="E1049" t="s">
        <v>1330</v>
      </c>
      <c r="F1049" t="s">
        <v>1330</v>
      </c>
      <c r="G1049" t="s">
        <v>228</v>
      </c>
      <c r="H1049">
        <v>-1</v>
      </c>
      <c r="I1049" t="s">
        <v>400</v>
      </c>
      <c r="J1049">
        <v>30104003</v>
      </c>
      <c r="K1049" t="s">
        <v>1171</v>
      </c>
      <c r="L1049">
        <v>841428.32499999995</v>
      </c>
      <c r="M1049">
        <v>10074295.065099999</v>
      </c>
    </row>
    <row r="1050" spans="1:13" hidden="1" x14ac:dyDescent="0.25">
      <c r="A1050">
        <v>1048</v>
      </c>
      <c r="B1050" t="s">
        <v>397</v>
      </c>
      <c r="C1050" t="s">
        <v>398</v>
      </c>
      <c r="D1050" t="s">
        <v>399</v>
      </c>
      <c r="E1050" t="s">
        <v>1331</v>
      </c>
      <c r="F1050" t="s">
        <v>1331</v>
      </c>
      <c r="G1050" t="s">
        <v>1206</v>
      </c>
      <c r="H1050">
        <v>-1</v>
      </c>
      <c r="I1050" t="s">
        <v>400</v>
      </c>
      <c r="J1050">
        <v>30104001</v>
      </c>
      <c r="K1050" t="s">
        <v>1171</v>
      </c>
      <c r="L1050">
        <v>854040.93339999998</v>
      </c>
      <c r="M1050">
        <v>10085523.6844</v>
      </c>
    </row>
    <row r="1051" spans="1:13" hidden="1" x14ac:dyDescent="0.25">
      <c r="A1051">
        <v>1049</v>
      </c>
      <c r="B1051" t="s">
        <v>397</v>
      </c>
      <c r="C1051" t="s">
        <v>398</v>
      </c>
      <c r="D1051" t="s">
        <v>399</v>
      </c>
      <c r="E1051" t="s">
        <v>1325</v>
      </c>
      <c r="F1051" t="s">
        <v>1325</v>
      </c>
      <c r="G1051" t="s">
        <v>228</v>
      </c>
      <c r="H1051">
        <v>-1</v>
      </c>
      <c r="I1051" t="s">
        <v>400</v>
      </c>
      <c r="J1051">
        <v>30111004</v>
      </c>
      <c r="K1051" t="s">
        <v>1171</v>
      </c>
      <c r="L1051">
        <v>607222.29379999998</v>
      </c>
      <c r="M1051">
        <v>9535653.0950000007</v>
      </c>
    </row>
    <row r="1052" spans="1:13" hidden="1" x14ac:dyDescent="0.25">
      <c r="A1052">
        <v>1050</v>
      </c>
      <c r="B1052" t="s">
        <v>397</v>
      </c>
      <c r="C1052" t="s">
        <v>398</v>
      </c>
      <c r="D1052" t="s">
        <v>399</v>
      </c>
      <c r="E1052" t="s">
        <v>1332</v>
      </c>
      <c r="F1052" t="s">
        <v>1332</v>
      </c>
      <c r="G1052" t="s">
        <v>228</v>
      </c>
      <c r="H1052">
        <v>-1</v>
      </c>
      <c r="I1052" t="s">
        <v>400</v>
      </c>
      <c r="J1052">
        <v>30319003</v>
      </c>
      <c r="K1052" t="s">
        <v>1171</v>
      </c>
      <c r="L1052">
        <v>760831.97</v>
      </c>
      <c r="M1052">
        <v>9509387.7899999991</v>
      </c>
    </row>
    <row r="1053" spans="1:13" hidden="1" x14ac:dyDescent="0.25">
      <c r="A1053">
        <v>1051</v>
      </c>
      <c r="B1053" t="s">
        <v>397</v>
      </c>
      <c r="C1053" t="s">
        <v>398</v>
      </c>
      <c r="D1053" t="s">
        <v>399</v>
      </c>
      <c r="E1053" t="s">
        <v>1333</v>
      </c>
      <c r="F1053" t="s">
        <v>1333</v>
      </c>
      <c r="G1053" t="s">
        <v>228</v>
      </c>
      <c r="H1053">
        <v>-1</v>
      </c>
      <c r="I1053" t="s">
        <v>400</v>
      </c>
      <c r="J1053">
        <v>30111004</v>
      </c>
      <c r="K1053" t="s">
        <v>1171</v>
      </c>
      <c r="L1053">
        <v>601910.67409999995</v>
      </c>
      <c r="M1053">
        <v>9531851.4469000008</v>
      </c>
    </row>
    <row r="1054" spans="1:13" hidden="1" x14ac:dyDescent="0.25">
      <c r="A1054">
        <v>1052</v>
      </c>
      <c r="B1054" t="s">
        <v>397</v>
      </c>
      <c r="C1054" t="s">
        <v>398</v>
      </c>
      <c r="D1054" t="s">
        <v>399</v>
      </c>
      <c r="E1054" t="s">
        <v>1334</v>
      </c>
      <c r="F1054" t="s">
        <v>1334</v>
      </c>
      <c r="G1054" t="s">
        <v>228</v>
      </c>
      <c r="H1054">
        <v>-1</v>
      </c>
      <c r="I1054" t="s">
        <v>400</v>
      </c>
      <c r="J1054">
        <v>30111008</v>
      </c>
      <c r="K1054" t="s">
        <v>1171</v>
      </c>
      <c r="L1054">
        <v>623558.53</v>
      </c>
      <c r="M1054">
        <v>9533069.7899999991</v>
      </c>
    </row>
    <row r="1055" spans="1:13" hidden="1" x14ac:dyDescent="0.25">
      <c r="A1055">
        <v>1053</v>
      </c>
      <c r="B1055" t="s">
        <v>397</v>
      </c>
      <c r="C1055" t="s">
        <v>398</v>
      </c>
      <c r="D1055" t="s">
        <v>399</v>
      </c>
      <c r="E1055" t="s">
        <v>951</v>
      </c>
      <c r="F1055" t="s">
        <v>951</v>
      </c>
      <c r="G1055" t="s">
        <v>228</v>
      </c>
      <c r="H1055">
        <v>-1</v>
      </c>
      <c r="I1055" t="s">
        <v>400</v>
      </c>
      <c r="J1055">
        <v>30111010</v>
      </c>
      <c r="K1055" t="s">
        <v>1171</v>
      </c>
      <c r="L1055">
        <v>601976.24369999999</v>
      </c>
      <c r="M1055">
        <v>9566742.5720000006</v>
      </c>
    </row>
    <row r="1056" spans="1:13" hidden="1" x14ac:dyDescent="0.25">
      <c r="A1056">
        <v>1054</v>
      </c>
      <c r="B1056" t="s">
        <v>397</v>
      </c>
      <c r="C1056" t="s">
        <v>398</v>
      </c>
      <c r="D1056" t="s">
        <v>399</v>
      </c>
      <c r="E1056" t="s">
        <v>1335</v>
      </c>
      <c r="F1056" t="s">
        <v>1335</v>
      </c>
      <c r="G1056" t="s">
        <v>228</v>
      </c>
      <c r="H1056">
        <v>-1</v>
      </c>
      <c r="I1056" t="s">
        <v>400</v>
      </c>
      <c r="J1056">
        <v>30111013</v>
      </c>
      <c r="K1056" t="s">
        <v>1171</v>
      </c>
      <c r="L1056">
        <v>570391.39</v>
      </c>
      <c r="M1056">
        <v>9526943.3599999994</v>
      </c>
    </row>
    <row r="1057" spans="1:13" hidden="1" x14ac:dyDescent="0.25">
      <c r="A1057">
        <v>1055</v>
      </c>
      <c r="B1057" t="s">
        <v>397</v>
      </c>
      <c r="C1057" t="s">
        <v>398</v>
      </c>
      <c r="D1057" t="s">
        <v>399</v>
      </c>
      <c r="E1057" t="s">
        <v>1336</v>
      </c>
      <c r="F1057" t="s">
        <v>1336</v>
      </c>
      <c r="G1057" t="s">
        <v>228</v>
      </c>
      <c r="H1057">
        <v>-1</v>
      </c>
      <c r="I1057" t="s">
        <v>400</v>
      </c>
      <c r="J1057">
        <v>30111008</v>
      </c>
      <c r="K1057" t="s">
        <v>1171</v>
      </c>
      <c r="L1057">
        <v>615485.71</v>
      </c>
      <c r="M1057">
        <v>9525543.1699999999</v>
      </c>
    </row>
    <row r="1058" spans="1:13" hidden="1" x14ac:dyDescent="0.25">
      <c r="A1058">
        <v>1056</v>
      </c>
      <c r="B1058" t="s">
        <v>397</v>
      </c>
      <c r="C1058" t="s">
        <v>398</v>
      </c>
      <c r="D1058" t="s">
        <v>399</v>
      </c>
      <c r="E1058" t="s">
        <v>1337</v>
      </c>
      <c r="F1058" t="s">
        <v>1337</v>
      </c>
      <c r="G1058" t="s">
        <v>228</v>
      </c>
      <c r="H1058">
        <v>-1</v>
      </c>
      <c r="I1058" t="s">
        <v>400</v>
      </c>
      <c r="J1058">
        <v>30315001058</v>
      </c>
      <c r="K1058" t="s">
        <v>498</v>
      </c>
      <c r="L1058">
        <v>850327.68389999995</v>
      </c>
      <c r="M1058">
        <v>9891632.9370000008</v>
      </c>
    </row>
    <row r="1059" spans="1:13" hidden="1" x14ac:dyDescent="0.25">
      <c r="A1059">
        <v>1057</v>
      </c>
      <c r="B1059" t="s">
        <v>397</v>
      </c>
      <c r="C1059" t="s">
        <v>398</v>
      </c>
      <c r="D1059" t="s">
        <v>399</v>
      </c>
      <c r="E1059" t="s">
        <v>1338</v>
      </c>
      <c r="F1059" t="s">
        <v>1338</v>
      </c>
      <c r="G1059" t="s">
        <v>228</v>
      </c>
      <c r="H1059">
        <v>-1</v>
      </c>
      <c r="I1059" t="s">
        <v>400</v>
      </c>
      <c r="J1059">
        <v>30106001005</v>
      </c>
      <c r="K1059" t="s">
        <v>498</v>
      </c>
      <c r="L1059">
        <v>758534.57</v>
      </c>
      <c r="M1059">
        <v>9813097.1099999994</v>
      </c>
    </row>
    <row r="1060" spans="1:13" hidden="1" x14ac:dyDescent="0.25">
      <c r="A1060">
        <v>1058</v>
      </c>
      <c r="B1060" t="s">
        <v>397</v>
      </c>
      <c r="C1060" t="s">
        <v>398</v>
      </c>
      <c r="D1060" t="s">
        <v>399</v>
      </c>
      <c r="E1060" t="s">
        <v>1339</v>
      </c>
      <c r="F1060" t="s">
        <v>1339</v>
      </c>
      <c r="G1060" t="s">
        <v>228</v>
      </c>
      <c r="H1060">
        <v>-1</v>
      </c>
      <c r="I1060" t="s">
        <v>400</v>
      </c>
      <c r="J1060">
        <v>30102007001</v>
      </c>
      <c r="K1060" t="s">
        <v>498</v>
      </c>
      <c r="L1060">
        <v>686811.43689999997</v>
      </c>
      <c r="M1060">
        <v>9859605.3983999994</v>
      </c>
    </row>
    <row r="1061" spans="1:13" hidden="1" x14ac:dyDescent="0.25">
      <c r="A1061">
        <v>1059</v>
      </c>
      <c r="B1061" t="s">
        <v>397</v>
      </c>
      <c r="C1061" t="s">
        <v>398</v>
      </c>
      <c r="D1061" t="s">
        <v>399</v>
      </c>
      <c r="E1061" t="s">
        <v>1340</v>
      </c>
      <c r="F1061" t="s">
        <v>1340</v>
      </c>
      <c r="G1061" t="s">
        <v>228</v>
      </c>
      <c r="H1061">
        <v>-1</v>
      </c>
      <c r="I1061" t="s">
        <v>400</v>
      </c>
      <c r="J1061">
        <v>30207012004</v>
      </c>
      <c r="K1061" t="s">
        <v>498</v>
      </c>
      <c r="L1061">
        <v>610431.50829999999</v>
      </c>
      <c r="M1061">
        <v>9617851.5888999999</v>
      </c>
    </row>
    <row r="1062" spans="1:13" hidden="1" x14ac:dyDescent="0.25">
      <c r="A1062">
        <v>1060</v>
      </c>
      <c r="B1062" t="s">
        <v>397</v>
      </c>
      <c r="C1062" t="s">
        <v>398</v>
      </c>
      <c r="D1062" t="s">
        <v>399</v>
      </c>
      <c r="E1062" t="s">
        <v>1341</v>
      </c>
      <c r="F1062" t="s">
        <v>1341</v>
      </c>
      <c r="G1062" t="s">
        <v>228</v>
      </c>
      <c r="H1062">
        <v>-1</v>
      </c>
      <c r="I1062" t="s">
        <v>400</v>
      </c>
      <c r="J1062">
        <v>30224001001</v>
      </c>
      <c r="K1062" t="s">
        <v>498</v>
      </c>
      <c r="L1062">
        <v>514930.03730000003</v>
      </c>
      <c r="M1062">
        <v>9756489.8861999996</v>
      </c>
    </row>
    <row r="1063" spans="1:13" hidden="1" x14ac:dyDescent="0.25">
      <c r="A1063">
        <v>1061</v>
      </c>
      <c r="B1063" t="s">
        <v>397</v>
      </c>
      <c r="C1063" t="s">
        <v>398</v>
      </c>
      <c r="D1063" t="s">
        <v>399</v>
      </c>
      <c r="E1063" t="s">
        <v>1342</v>
      </c>
      <c r="F1063" t="s">
        <v>1342</v>
      </c>
      <c r="G1063" t="s">
        <v>228</v>
      </c>
      <c r="H1063">
        <v>-1</v>
      </c>
      <c r="I1063" t="s">
        <v>400</v>
      </c>
      <c r="J1063">
        <v>30207012002</v>
      </c>
      <c r="K1063" t="s">
        <v>498</v>
      </c>
      <c r="L1063">
        <v>611592.95999999996</v>
      </c>
      <c r="M1063">
        <v>9622524.4700000007</v>
      </c>
    </row>
    <row r="1064" spans="1:13" hidden="1" x14ac:dyDescent="0.25">
      <c r="A1064">
        <v>1062</v>
      </c>
      <c r="B1064" t="s">
        <v>397</v>
      </c>
      <c r="C1064" t="s">
        <v>398</v>
      </c>
      <c r="D1064" t="s">
        <v>399</v>
      </c>
      <c r="E1064" t="s">
        <v>1343</v>
      </c>
      <c r="F1064" t="s">
        <v>1343</v>
      </c>
      <c r="G1064" t="s">
        <v>228</v>
      </c>
      <c r="H1064">
        <v>-1</v>
      </c>
      <c r="I1064" t="s">
        <v>400</v>
      </c>
      <c r="J1064">
        <v>30207007003</v>
      </c>
      <c r="K1064" t="s">
        <v>498</v>
      </c>
      <c r="L1064">
        <v>585861.95200000005</v>
      </c>
      <c r="M1064">
        <v>9618562.7943999991</v>
      </c>
    </row>
    <row r="1065" spans="1:13" hidden="1" x14ac:dyDescent="0.25">
      <c r="A1065">
        <v>1063</v>
      </c>
      <c r="B1065" t="s">
        <v>397</v>
      </c>
      <c r="C1065" t="s">
        <v>398</v>
      </c>
      <c r="D1065" t="s">
        <v>399</v>
      </c>
      <c r="E1065" t="s">
        <v>484</v>
      </c>
      <c r="F1065" t="s">
        <v>484</v>
      </c>
      <c r="G1065" t="s">
        <v>228</v>
      </c>
      <c r="H1065">
        <v>-1</v>
      </c>
      <c r="I1065" t="s">
        <v>400</v>
      </c>
      <c r="J1065">
        <v>30322004055</v>
      </c>
      <c r="K1065" t="s">
        <v>498</v>
      </c>
      <c r="L1065">
        <v>885419.6</v>
      </c>
      <c r="M1065">
        <v>9917812.6999999993</v>
      </c>
    </row>
    <row r="1066" spans="1:13" hidden="1" x14ac:dyDescent="0.25">
      <c r="A1066">
        <v>1064</v>
      </c>
      <c r="B1066" t="s">
        <v>397</v>
      </c>
      <c r="C1066" t="s">
        <v>398</v>
      </c>
      <c r="D1066" t="s">
        <v>399</v>
      </c>
      <c r="E1066" t="s">
        <v>819</v>
      </c>
      <c r="F1066" t="s">
        <v>819</v>
      </c>
      <c r="G1066" t="s">
        <v>228</v>
      </c>
      <c r="H1066">
        <v>-1</v>
      </c>
      <c r="I1066" t="s">
        <v>400</v>
      </c>
      <c r="J1066">
        <v>30322001056</v>
      </c>
      <c r="K1066" t="s">
        <v>498</v>
      </c>
      <c r="L1066">
        <v>943583.17070000002</v>
      </c>
      <c r="M1066">
        <v>9941629.1119999997</v>
      </c>
    </row>
    <row r="1067" spans="1:13" hidden="1" x14ac:dyDescent="0.25">
      <c r="A1067">
        <v>1065</v>
      </c>
      <c r="B1067" t="s">
        <v>397</v>
      </c>
      <c r="C1067" t="s">
        <v>398</v>
      </c>
      <c r="D1067" t="s">
        <v>399</v>
      </c>
      <c r="E1067" t="s">
        <v>1344</v>
      </c>
      <c r="F1067" t="s">
        <v>1344</v>
      </c>
      <c r="G1067" t="s">
        <v>228</v>
      </c>
      <c r="H1067">
        <v>-1</v>
      </c>
      <c r="I1067" t="s">
        <v>400</v>
      </c>
      <c r="J1067">
        <v>30322001061</v>
      </c>
      <c r="K1067" t="s">
        <v>498</v>
      </c>
      <c r="L1067">
        <v>937377.02040000004</v>
      </c>
      <c r="M1067">
        <v>9947003.6313000005</v>
      </c>
    </row>
    <row r="1068" spans="1:13" hidden="1" x14ac:dyDescent="0.25">
      <c r="A1068">
        <v>1066</v>
      </c>
      <c r="B1068" t="s">
        <v>397</v>
      </c>
      <c r="C1068" t="s">
        <v>398</v>
      </c>
      <c r="D1068" t="s">
        <v>399</v>
      </c>
      <c r="E1068" t="s">
        <v>1345</v>
      </c>
      <c r="F1068" t="s">
        <v>1345</v>
      </c>
      <c r="G1068" t="s">
        <v>228</v>
      </c>
      <c r="H1068">
        <v>-1</v>
      </c>
      <c r="I1068" t="s">
        <v>400</v>
      </c>
      <c r="J1068">
        <v>30106009052</v>
      </c>
      <c r="K1068" t="s">
        <v>498</v>
      </c>
      <c r="L1068">
        <v>777781.13</v>
      </c>
      <c r="M1068">
        <v>9827677.9499999993</v>
      </c>
    </row>
    <row r="1069" spans="1:13" hidden="1" x14ac:dyDescent="0.25">
      <c r="A1069">
        <v>1067</v>
      </c>
      <c r="B1069" t="s">
        <v>397</v>
      </c>
      <c r="C1069" t="s">
        <v>398</v>
      </c>
      <c r="D1069" t="s">
        <v>399</v>
      </c>
      <c r="E1069" t="s">
        <v>1346</v>
      </c>
      <c r="F1069" t="s">
        <v>1346</v>
      </c>
      <c r="G1069" t="s">
        <v>228</v>
      </c>
      <c r="H1069">
        <v>-1</v>
      </c>
      <c r="I1069" t="s">
        <v>400</v>
      </c>
      <c r="J1069">
        <v>30315004053</v>
      </c>
      <c r="K1069" t="s">
        <v>498</v>
      </c>
      <c r="L1069">
        <v>824236.64</v>
      </c>
      <c r="M1069">
        <v>9976392.8800000008</v>
      </c>
    </row>
    <row r="1070" spans="1:13" hidden="1" x14ac:dyDescent="0.25">
      <c r="A1070">
        <v>1068</v>
      </c>
      <c r="B1070" t="s">
        <v>397</v>
      </c>
      <c r="C1070" t="s">
        <v>398</v>
      </c>
      <c r="D1070" t="s">
        <v>399</v>
      </c>
      <c r="E1070" t="s">
        <v>460</v>
      </c>
      <c r="F1070" t="s">
        <v>460</v>
      </c>
      <c r="G1070" t="s">
        <v>228</v>
      </c>
      <c r="H1070">
        <v>-1</v>
      </c>
      <c r="I1070" t="s">
        <v>400</v>
      </c>
      <c r="J1070">
        <v>30316003051</v>
      </c>
      <c r="K1070" t="s">
        <v>498</v>
      </c>
      <c r="L1070">
        <v>842623.44189999998</v>
      </c>
      <c r="M1070">
        <v>9851022.7818</v>
      </c>
    </row>
    <row r="1071" spans="1:13" hidden="1" x14ac:dyDescent="0.25">
      <c r="A1071">
        <v>1069</v>
      </c>
      <c r="B1071" t="s">
        <v>397</v>
      </c>
      <c r="C1071" t="s">
        <v>398</v>
      </c>
      <c r="D1071" t="s">
        <v>399</v>
      </c>
      <c r="E1071" t="s">
        <v>1261</v>
      </c>
      <c r="F1071" t="s">
        <v>1261</v>
      </c>
      <c r="G1071" t="s">
        <v>228</v>
      </c>
      <c r="H1071">
        <v>-1</v>
      </c>
      <c r="I1071" t="s">
        <v>400</v>
      </c>
      <c r="J1071">
        <v>30213008003</v>
      </c>
      <c r="K1071" t="s">
        <v>498</v>
      </c>
      <c r="L1071">
        <v>520872.527</v>
      </c>
      <c r="M1071">
        <v>9893773.0101999994</v>
      </c>
    </row>
    <row r="1072" spans="1:13" hidden="1" x14ac:dyDescent="0.25">
      <c r="A1072">
        <v>1070</v>
      </c>
      <c r="B1072" t="s">
        <v>397</v>
      </c>
      <c r="C1072" t="s">
        <v>398</v>
      </c>
      <c r="D1072" t="s">
        <v>399</v>
      </c>
      <c r="E1072" t="s">
        <v>1347</v>
      </c>
      <c r="F1072" t="s">
        <v>1347</v>
      </c>
      <c r="G1072" t="s">
        <v>1348</v>
      </c>
      <c r="H1072">
        <v>-1</v>
      </c>
      <c r="I1072" t="s">
        <v>400</v>
      </c>
      <c r="J1072">
        <v>30208003054</v>
      </c>
      <c r="K1072" t="s">
        <v>498</v>
      </c>
      <c r="L1072">
        <v>600884.21</v>
      </c>
      <c r="M1072">
        <v>10079418.199999999</v>
      </c>
    </row>
    <row r="1073" spans="1:13" hidden="1" x14ac:dyDescent="0.25">
      <c r="A1073">
        <v>1071</v>
      </c>
      <c r="B1073" t="s">
        <v>397</v>
      </c>
      <c r="C1073" t="s">
        <v>398</v>
      </c>
      <c r="D1073" t="s">
        <v>399</v>
      </c>
      <c r="E1073" t="s">
        <v>482</v>
      </c>
      <c r="F1073" t="s">
        <v>482</v>
      </c>
      <c r="G1073" t="s">
        <v>228</v>
      </c>
      <c r="H1073">
        <v>-1</v>
      </c>
      <c r="I1073" t="s">
        <v>400</v>
      </c>
      <c r="J1073">
        <v>30207014052</v>
      </c>
      <c r="K1073" t="s">
        <v>498</v>
      </c>
      <c r="L1073">
        <v>608253.57819999999</v>
      </c>
      <c r="M1073">
        <v>9582560.7296999991</v>
      </c>
    </row>
    <row r="1074" spans="1:13" hidden="1" x14ac:dyDescent="0.25">
      <c r="A1074">
        <v>1072</v>
      </c>
      <c r="B1074" t="s">
        <v>397</v>
      </c>
      <c r="C1074" t="s">
        <v>398</v>
      </c>
      <c r="D1074" t="s">
        <v>399</v>
      </c>
      <c r="E1074" t="s">
        <v>1349</v>
      </c>
      <c r="F1074" t="s">
        <v>1349</v>
      </c>
      <c r="G1074" t="s">
        <v>228</v>
      </c>
      <c r="H1074">
        <v>-1</v>
      </c>
      <c r="I1074" t="s">
        <v>400</v>
      </c>
      <c r="J1074">
        <v>30314009</v>
      </c>
      <c r="K1074" t="s">
        <v>1171</v>
      </c>
      <c r="L1074">
        <v>935153.93559999997</v>
      </c>
      <c r="M1074">
        <v>9703939.659</v>
      </c>
    </row>
    <row r="1075" spans="1:13" hidden="1" x14ac:dyDescent="0.25">
      <c r="A1075">
        <v>1073</v>
      </c>
      <c r="B1075" t="s">
        <v>397</v>
      </c>
      <c r="C1075" t="s">
        <v>398</v>
      </c>
      <c r="D1075" t="s">
        <v>399</v>
      </c>
      <c r="E1075" t="s">
        <v>1350</v>
      </c>
      <c r="F1075" t="s">
        <v>1350</v>
      </c>
      <c r="G1075" t="s">
        <v>228</v>
      </c>
      <c r="H1075">
        <v>-1</v>
      </c>
      <c r="I1075" t="s">
        <v>400</v>
      </c>
      <c r="J1075">
        <v>30314009</v>
      </c>
      <c r="K1075" t="s">
        <v>1171</v>
      </c>
      <c r="L1075">
        <v>899859.99719999998</v>
      </c>
      <c r="M1075">
        <v>9705118.3662999999</v>
      </c>
    </row>
    <row r="1076" spans="1:13" hidden="1" x14ac:dyDescent="0.25">
      <c r="A1076">
        <v>1074</v>
      </c>
      <c r="B1076" t="s">
        <v>397</v>
      </c>
      <c r="C1076" t="s">
        <v>398</v>
      </c>
      <c r="D1076" t="s">
        <v>399</v>
      </c>
      <c r="E1076" t="s">
        <v>1351</v>
      </c>
      <c r="F1076" t="s">
        <v>1351</v>
      </c>
      <c r="G1076" t="s">
        <v>228</v>
      </c>
      <c r="H1076">
        <v>-1</v>
      </c>
      <c r="I1076" t="s">
        <v>400</v>
      </c>
      <c r="J1076">
        <v>30314009</v>
      </c>
      <c r="K1076" t="s">
        <v>1171</v>
      </c>
      <c r="L1076">
        <v>895393.49899999995</v>
      </c>
      <c r="M1076">
        <v>9695210.7140999995</v>
      </c>
    </row>
    <row r="1077" spans="1:13" hidden="1" x14ac:dyDescent="0.25">
      <c r="A1077">
        <v>1075</v>
      </c>
      <c r="B1077" t="s">
        <v>397</v>
      </c>
      <c r="C1077" t="s">
        <v>398</v>
      </c>
      <c r="D1077" t="s">
        <v>399</v>
      </c>
      <c r="E1077" t="s">
        <v>1352</v>
      </c>
      <c r="F1077" t="s">
        <v>1352</v>
      </c>
      <c r="G1077" t="s">
        <v>228</v>
      </c>
      <c r="H1077">
        <v>-1</v>
      </c>
      <c r="I1077" t="s">
        <v>400</v>
      </c>
      <c r="J1077">
        <v>30314009</v>
      </c>
      <c r="K1077" t="s">
        <v>1171</v>
      </c>
      <c r="L1077">
        <v>894028.20880000002</v>
      </c>
      <c r="M1077">
        <v>9691748.8432999998</v>
      </c>
    </row>
    <row r="1078" spans="1:13" hidden="1" x14ac:dyDescent="0.25">
      <c r="A1078">
        <v>1076</v>
      </c>
      <c r="B1078" t="s">
        <v>397</v>
      </c>
      <c r="C1078" t="s">
        <v>398</v>
      </c>
      <c r="D1078" t="s">
        <v>399</v>
      </c>
      <c r="E1078" t="s">
        <v>1353</v>
      </c>
      <c r="F1078" t="s">
        <v>1353</v>
      </c>
      <c r="G1078" t="s">
        <v>228</v>
      </c>
      <c r="H1078">
        <v>-1</v>
      </c>
      <c r="I1078" t="s">
        <v>400</v>
      </c>
      <c r="J1078">
        <v>30314009</v>
      </c>
      <c r="K1078" t="s">
        <v>1171</v>
      </c>
      <c r="L1078">
        <v>965246.39080000005</v>
      </c>
      <c r="M1078">
        <v>9717336.2116</v>
      </c>
    </row>
    <row r="1079" spans="1:13" hidden="1" x14ac:dyDescent="0.25">
      <c r="A1079">
        <v>1077</v>
      </c>
      <c r="B1079" t="s">
        <v>397</v>
      </c>
      <c r="C1079" t="s">
        <v>398</v>
      </c>
      <c r="D1079" t="s">
        <v>399</v>
      </c>
      <c r="E1079" t="s">
        <v>1354</v>
      </c>
      <c r="F1079" t="s">
        <v>1354</v>
      </c>
      <c r="G1079" t="s">
        <v>228</v>
      </c>
      <c r="H1079">
        <v>-1</v>
      </c>
      <c r="I1079" t="s">
        <v>400</v>
      </c>
      <c r="J1079">
        <v>30314009</v>
      </c>
      <c r="K1079" t="s">
        <v>1171</v>
      </c>
      <c r="L1079">
        <v>890749.26569999999</v>
      </c>
      <c r="M1079">
        <v>9682842.5199999996</v>
      </c>
    </row>
    <row r="1080" spans="1:13" hidden="1" x14ac:dyDescent="0.25">
      <c r="A1080">
        <v>1078</v>
      </c>
      <c r="B1080" t="s">
        <v>397</v>
      </c>
      <c r="C1080" t="s">
        <v>398</v>
      </c>
      <c r="D1080" t="s">
        <v>399</v>
      </c>
      <c r="E1080" t="s">
        <v>1355</v>
      </c>
      <c r="F1080" t="s">
        <v>1355</v>
      </c>
      <c r="G1080" t="s">
        <v>228</v>
      </c>
      <c r="H1080">
        <v>-1</v>
      </c>
      <c r="I1080" t="s">
        <v>400</v>
      </c>
      <c r="J1080">
        <v>30314012</v>
      </c>
      <c r="K1080" t="s">
        <v>1171</v>
      </c>
      <c r="L1080">
        <v>879406.39309999999</v>
      </c>
      <c r="M1080">
        <v>9690084.4746000003</v>
      </c>
    </row>
    <row r="1081" spans="1:13" hidden="1" x14ac:dyDescent="0.25">
      <c r="A1081">
        <v>1079</v>
      </c>
      <c r="B1081" t="s">
        <v>397</v>
      </c>
      <c r="C1081" t="s">
        <v>398</v>
      </c>
      <c r="D1081" t="s">
        <v>399</v>
      </c>
      <c r="E1081" t="s">
        <v>1356</v>
      </c>
      <c r="F1081" t="s">
        <v>1356</v>
      </c>
      <c r="G1081" t="s">
        <v>228</v>
      </c>
      <c r="H1081">
        <v>-1</v>
      </c>
      <c r="I1081" t="s">
        <v>400</v>
      </c>
      <c r="J1081">
        <v>30314009</v>
      </c>
      <c r="K1081" t="s">
        <v>1171</v>
      </c>
      <c r="L1081">
        <v>912519.39679999999</v>
      </c>
      <c r="M1081">
        <v>9690225.0837999992</v>
      </c>
    </row>
    <row r="1082" spans="1:13" hidden="1" x14ac:dyDescent="0.25">
      <c r="A1082">
        <v>1080</v>
      </c>
      <c r="B1082" t="s">
        <v>397</v>
      </c>
      <c r="C1082" t="s">
        <v>398</v>
      </c>
      <c r="D1082" t="s">
        <v>399</v>
      </c>
      <c r="E1082" t="s">
        <v>1357</v>
      </c>
      <c r="F1082" t="s">
        <v>1357</v>
      </c>
      <c r="G1082" t="s">
        <v>228</v>
      </c>
      <c r="H1082">
        <v>-1</v>
      </c>
      <c r="I1082" t="s">
        <v>400</v>
      </c>
      <c r="J1082">
        <v>30316001</v>
      </c>
      <c r="K1082" t="s">
        <v>1171</v>
      </c>
      <c r="L1082">
        <v>1002704.0975</v>
      </c>
      <c r="M1082">
        <v>9740439.4381000008</v>
      </c>
    </row>
    <row r="1083" spans="1:13" hidden="1" x14ac:dyDescent="0.25">
      <c r="A1083">
        <v>1081</v>
      </c>
      <c r="B1083" t="s">
        <v>397</v>
      </c>
      <c r="C1083" t="s">
        <v>398</v>
      </c>
      <c r="D1083" t="s">
        <v>399</v>
      </c>
      <c r="E1083" t="s">
        <v>502</v>
      </c>
      <c r="F1083" t="s">
        <v>502</v>
      </c>
      <c r="G1083" t="s">
        <v>228</v>
      </c>
      <c r="H1083">
        <v>-1</v>
      </c>
      <c r="I1083" t="s">
        <v>400</v>
      </c>
      <c r="J1083">
        <v>30208005</v>
      </c>
      <c r="K1083" t="s">
        <v>1171</v>
      </c>
      <c r="L1083">
        <v>755598.91</v>
      </c>
      <c r="M1083">
        <v>10120761.91</v>
      </c>
    </row>
    <row r="1084" spans="1:13" hidden="1" x14ac:dyDescent="0.25">
      <c r="A1084">
        <v>1082</v>
      </c>
      <c r="B1084" t="s">
        <v>397</v>
      </c>
      <c r="C1084" t="s">
        <v>398</v>
      </c>
      <c r="D1084" t="s">
        <v>399</v>
      </c>
      <c r="E1084" t="s">
        <v>663</v>
      </c>
      <c r="F1084" t="s">
        <v>663</v>
      </c>
      <c r="G1084" t="s">
        <v>228</v>
      </c>
      <c r="H1084">
        <v>-1</v>
      </c>
      <c r="I1084" t="s">
        <v>400</v>
      </c>
      <c r="J1084">
        <v>30208002</v>
      </c>
      <c r="K1084" t="s">
        <v>1171</v>
      </c>
      <c r="L1084">
        <v>728917.55</v>
      </c>
      <c r="M1084">
        <v>10146786.449999999</v>
      </c>
    </row>
    <row r="1085" spans="1:13" hidden="1" x14ac:dyDescent="0.25">
      <c r="A1085">
        <v>1083</v>
      </c>
      <c r="B1085" t="s">
        <v>397</v>
      </c>
      <c r="C1085" t="s">
        <v>398</v>
      </c>
      <c r="D1085" t="s">
        <v>399</v>
      </c>
      <c r="E1085" t="s">
        <v>1358</v>
      </c>
      <c r="F1085" t="s">
        <v>1358</v>
      </c>
      <c r="G1085" t="s">
        <v>228</v>
      </c>
      <c r="H1085">
        <v>-1</v>
      </c>
      <c r="I1085" t="s">
        <v>400</v>
      </c>
      <c r="J1085">
        <v>30316001</v>
      </c>
      <c r="K1085" t="s">
        <v>1171</v>
      </c>
      <c r="L1085">
        <v>963013.07920000004</v>
      </c>
      <c r="M1085">
        <v>9718588.1743000001</v>
      </c>
    </row>
    <row r="1086" spans="1:13" hidden="1" x14ac:dyDescent="0.25">
      <c r="A1086">
        <v>1084</v>
      </c>
      <c r="B1086" t="s">
        <v>397</v>
      </c>
      <c r="C1086" t="s">
        <v>398</v>
      </c>
      <c r="D1086" t="s">
        <v>399</v>
      </c>
      <c r="E1086" t="s">
        <v>1359</v>
      </c>
      <c r="F1086" t="s">
        <v>1359</v>
      </c>
      <c r="G1086" t="s">
        <v>228</v>
      </c>
      <c r="H1086">
        <v>-1</v>
      </c>
      <c r="I1086" t="s">
        <v>400</v>
      </c>
      <c r="J1086">
        <v>30322002</v>
      </c>
      <c r="K1086" t="s">
        <v>1171</v>
      </c>
      <c r="L1086">
        <v>1146393.7368999999</v>
      </c>
      <c r="M1086">
        <v>9892787.8659000006</v>
      </c>
    </row>
    <row r="1087" spans="1:13" hidden="1" x14ac:dyDescent="0.25">
      <c r="A1087">
        <v>1085</v>
      </c>
      <c r="B1087" t="s">
        <v>397</v>
      </c>
      <c r="C1087" t="s">
        <v>398</v>
      </c>
      <c r="D1087" t="s">
        <v>399</v>
      </c>
      <c r="E1087" t="s">
        <v>1360</v>
      </c>
      <c r="F1087" t="s">
        <v>1360</v>
      </c>
      <c r="G1087" t="s">
        <v>228</v>
      </c>
      <c r="H1087">
        <v>-1</v>
      </c>
      <c r="I1087" t="s">
        <v>400</v>
      </c>
      <c r="J1087">
        <v>30322002</v>
      </c>
      <c r="K1087" t="s">
        <v>1171</v>
      </c>
      <c r="L1087">
        <v>1114841.7357000001</v>
      </c>
      <c r="M1087">
        <v>9937869.9724000003</v>
      </c>
    </row>
    <row r="1088" spans="1:13" hidden="1" x14ac:dyDescent="0.25">
      <c r="A1088">
        <v>1086</v>
      </c>
      <c r="B1088" t="s">
        <v>397</v>
      </c>
      <c r="C1088" t="s">
        <v>398</v>
      </c>
      <c r="D1088" t="s">
        <v>399</v>
      </c>
      <c r="E1088" t="s">
        <v>1361</v>
      </c>
      <c r="F1088" t="s">
        <v>1361</v>
      </c>
      <c r="G1088" t="s">
        <v>228</v>
      </c>
      <c r="H1088">
        <v>-1</v>
      </c>
      <c r="I1088" t="s">
        <v>400</v>
      </c>
      <c r="J1088">
        <v>30321003</v>
      </c>
      <c r="K1088" t="s">
        <v>1171</v>
      </c>
      <c r="L1088">
        <v>1127721.0991</v>
      </c>
      <c r="M1088">
        <v>9989406.7667999994</v>
      </c>
    </row>
    <row r="1089" spans="1:13" hidden="1" x14ac:dyDescent="0.25">
      <c r="A1089">
        <v>1087</v>
      </c>
      <c r="B1089" t="s">
        <v>397</v>
      </c>
      <c r="C1089" t="s">
        <v>398</v>
      </c>
      <c r="D1089" t="s">
        <v>399</v>
      </c>
      <c r="E1089" t="s">
        <v>1362</v>
      </c>
      <c r="F1089" t="s">
        <v>1362</v>
      </c>
      <c r="G1089" t="s">
        <v>228</v>
      </c>
      <c r="H1089">
        <v>-1</v>
      </c>
      <c r="I1089" t="s">
        <v>400</v>
      </c>
      <c r="J1089">
        <v>30321003</v>
      </c>
      <c r="K1089" t="s">
        <v>1171</v>
      </c>
      <c r="L1089">
        <v>1111146.4288000001</v>
      </c>
      <c r="M1089">
        <v>9987517.3835000005</v>
      </c>
    </row>
    <row r="1090" spans="1:13" hidden="1" x14ac:dyDescent="0.25">
      <c r="A1090">
        <v>1088</v>
      </c>
      <c r="B1090" t="s">
        <v>397</v>
      </c>
      <c r="C1090" t="s">
        <v>398</v>
      </c>
      <c r="D1090" t="s">
        <v>399</v>
      </c>
      <c r="E1090" t="s">
        <v>1363</v>
      </c>
      <c r="F1090" t="s">
        <v>1363</v>
      </c>
      <c r="G1090" t="s">
        <v>228</v>
      </c>
      <c r="H1090">
        <v>-1</v>
      </c>
      <c r="I1090" t="s">
        <v>400</v>
      </c>
      <c r="J1090">
        <v>30322002</v>
      </c>
      <c r="K1090" t="s">
        <v>1171</v>
      </c>
      <c r="L1090">
        <v>1125113.0967000001</v>
      </c>
      <c r="M1090">
        <v>9932750.6224000007</v>
      </c>
    </row>
    <row r="1091" spans="1:13" hidden="1" x14ac:dyDescent="0.25">
      <c r="A1091">
        <v>1089</v>
      </c>
      <c r="B1091" t="s">
        <v>397</v>
      </c>
      <c r="C1091" t="s">
        <v>398</v>
      </c>
      <c r="D1091" t="s">
        <v>399</v>
      </c>
      <c r="E1091" t="s">
        <v>1364</v>
      </c>
      <c r="F1091" t="s">
        <v>1364</v>
      </c>
      <c r="G1091" t="s">
        <v>228</v>
      </c>
      <c r="H1091">
        <v>-1</v>
      </c>
      <c r="I1091" t="s">
        <v>400</v>
      </c>
      <c r="J1091">
        <v>30321003</v>
      </c>
      <c r="K1091" t="s">
        <v>1171</v>
      </c>
      <c r="L1091">
        <v>1065709.5359</v>
      </c>
      <c r="M1091">
        <v>10019453.021600001</v>
      </c>
    </row>
    <row r="1092" spans="1:13" hidden="1" x14ac:dyDescent="0.25">
      <c r="A1092">
        <v>1090</v>
      </c>
      <c r="B1092" t="s">
        <v>397</v>
      </c>
      <c r="C1092" t="s">
        <v>398</v>
      </c>
      <c r="D1092" t="s">
        <v>399</v>
      </c>
      <c r="E1092" t="s">
        <v>1365</v>
      </c>
      <c r="F1092" t="s">
        <v>1365</v>
      </c>
      <c r="G1092" t="s">
        <v>228</v>
      </c>
      <c r="H1092">
        <v>-1</v>
      </c>
      <c r="I1092" t="s">
        <v>400</v>
      </c>
      <c r="J1092">
        <v>30322002</v>
      </c>
      <c r="K1092" t="s">
        <v>1171</v>
      </c>
      <c r="L1092">
        <v>1139251.2376000001</v>
      </c>
      <c r="M1092">
        <v>9927396.5568000004</v>
      </c>
    </row>
    <row r="1093" spans="1:13" hidden="1" x14ac:dyDescent="0.25">
      <c r="A1093">
        <v>1091</v>
      </c>
      <c r="B1093" t="s">
        <v>397</v>
      </c>
      <c r="C1093" t="s">
        <v>398</v>
      </c>
      <c r="D1093" t="s">
        <v>399</v>
      </c>
      <c r="E1093" t="s">
        <v>1366</v>
      </c>
      <c r="F1093" t="s">
        <v>1366</v>
      </c>
      <c r="G1093" t="s">
        <v>228</v>
      </c>
      <c r="H1093">
        <v>-1</v>
      </c>
      <c r="I1093" t="s">
        <v>400</v>
      </c>
      <c r="J1093">
        <v>30321007</v>
      </c>
      <c r="K1093" t="s">
        <v>1171</v>
      </c>
      <c r="L1093">
        <v>1121561.2722</v>
      </c>
      <c r="M1093">
        <v>9937366.0315000005</v>
      </c>
    </row>
    <row r="1094" spans="1:13" hidden="1" x14ac:dyDescent="0.25">
      <c r="A1094">
        <v>1092</v>
      </c>
      <c r="B1094" t="s">
        <v>397</v>
      </c>
      <c r="C1094" t="s">
        <v>398</v>
      </c>
      <c r="D1094" t="s">
        <v>399</v>
      </c>
      <c r="E1094" t="s">
        <v>1367</v>
      </c>
      <c r="F1094" t="s">
        <v>1367</v>
      </c>
      <c r="G1094" t="s">
        <v>228</v>
      </c>
      <c r="H1094">
        <v>-1</v>
      </c>
      <c r="I1094" t="s">
        <v>400</v>
      </c>
      <c r="J1094">
        <v>30322002</v>
      </c>
      <c r="K1094" t="s">
        <v>1171</v>
      </c>
      <c r="L1094">
        <v>1109729.2930000001</v>
      </c>
      <c r="M1094">
        <v>9909243.9400999993</v>
      </c>
    </row>
    <row r="1095" spans="1:13" hidden="1" x14ac:dyDescent="0.25">
      <c r="A1095">
        <v>1093</v>
      </c>
      <c r="B1095" t="s">
        <v>397</v>
      </c>
      <c r="C1095" t="s">
        <v>398</v>
      </c>
      <c r="D1095" t="s">
        <v>399</v>
      </c>
      <c r="E1095" t="s">
        <v>1368</v>
      </c>
      <c r="F1095" t="s">
        <v>1368</v>
      </c>
      <c r="G1095" t="s">
        <v>228</v>
      </c>
      <c r="H1095">
        <v>-1</v>
      </c>
      <c r="I1095" t="s">
        <v>400</v>
      </c>
      <c r="J1095">
        <v>30322002</v>
      </c>
      <c r="K1095" t="s">
        <v>1171</v>
      </c>
      <c r="L1095">
        <v>1142272.9036999999</v>
      </c>
      <c r="M1095">
        <v>9896857.9699000008</v>
      </c>
    </row>
    <row r="1096" spans="1:13" hidden="1" x14ac:dyDescent="0.25">
      <c r="A1096">
        <v>1094</v>
      </c>
      <c r="B1096" t="s">
        <v>397</v>
      </c>
      <c r="C1096" t="s">
        <v>398</v>
      </c>
      <c r="D1096" t="s">
        <v>399</v>
      </c>
      <c r="E1096" t="s">
        <v>1369</v>
      </c>
      <c r="F1096" t="s">
        <v>1369</v>
      </c>
      <c r="G1096" t="s">
        <v>228</v>
      </c>
      <c r="H1096">
        <v>-1</v>
      </c>
      <c r="I1096" t="s">
        <v>400</v>
      </c>
      <c r="J1096">
        <v>30321001</v>
      </c>
      <c r="K1096" t="s">
        <v>1171</v>
      </c>
      <c r="L1096">
        <v>1021665.8651000001</v>
      </c>
      <c r="M1096">
        <v>10024497.531199999</v>
      </c>
    </row>
    <row r="1097" spans="1:13" hidden="1" x14ac:dyDescent="0.25">
      <c r="A1097">
        <v>1095</v>
      </c>
      <c r="B1097" t="s">
        <v>397</v>
      </c>
      <c r="C1097" t="s">
        <v>398</v>
      </c>
      <c r="D1097" t="s">
        <v>399</v>
      </c>
      <c r="E1097" t="s">
        <v>1370</v>
      </c>
      <c r="F1097" t="s">
        <v>1370</v>
      </c>
      <c r="G1097" t="s">
        <v>228</v>
      </c>
      <c r="H1097">
        <v>-1</v>
      </c>
      <c r="I1097" t="s">
        <v>400</v>
      </c>
      <c r="J1097">
        <v>30321003</v>
      </c>
      <c r="K1097" t="s">
        <v>1171</v>
      </c>
      <c r="L1097">
        <v>1037973.414</v>
      </c>
      <c r="M1097">
        <v>10023301.933599999</v>
      </c>
    </row>
    <row r="1098" spans="1:13" hidden="1" x14ac:dyDescent="0.25">
      <c r="A1098">
        <v>1096</v>
      </c>
      <c r="B1098" t="s">
        <v>397</v>
      </c>
      <c r="C1098" t="s">
        <v>398</v>
      </c>
      <c r="D1098" t="s">
        <v>399</v>
      </c>
      <c r="E1098" t="s">
        <v>1371</v>
      </c>
      <c r="F1098" t="s">
        <v>1371</v>
      </c>
      <c r="G1098" t="s">
        <v>228</v>
      </c>
      <c r="H1098">
        <v>-1</v>
      </c>
      <c r="I1098" t="s">
        <v>400</v>
      </c>
      <c r="J1098">
        <v>30322002</v>
      </c>
      <c r="K1098" t="s">
        <v>1171</v>
      </c>
      <c r="L1098">
        <v>1114587.7808999999</v>
      </c>
      <c r="M1098">
        <v>9904992.9254999999</v>
      </c>
    </row>
    <row r="1099" spans="1:13" hidden="1" x14ac:dyDescent="0.25">
      <c r="A1099">
        <v>1097</v>
      </c>
      <c r="B1099" t="s">
        <v>397</v>
      </c>
      <c r="C1099" t="s">
        <v>398</v>
      </c>
      <c r="D1099" t="s">
        <v>399</v>
      </c>
      <c r="E1099" t="s">
        <v>631</v>
      </c>
      <c r="F1099" t="s">
        <v>631</v>
      </c>
      <c r="G1099" t="s">
        <v>228</v>
      </c>
      <c r="H1099">
        <v>-1</v>
      </c>
      <c r="I1099" t="s">
        <v>400</v>
      </c>
      <c r="J1099">
        <v>30322002</v>
      </c>
      <c r="K1099" t="s">
        <v>1171</v>
      </c>
      <c r="L1099">
        <v>1130844.4728000001</v>
      </c>
      <c r="M1099">
        <v>9894082.9520999994</v>
      </c>
    </row>
    <row r="1100" spans="1:13" hidden="1" x14ac:dyDescent="0.25">
      <c r="A1100">
        <v>1098</v>
      </c>
      <c r="B1100" t="s">
        <v>397</v>
      </c>
      <c r="C1100" t="s">
        <v>398</v>
      </c>
      <c r="D1100" t="s">
        <v>399</v>
      </c>
      <c r="E1100" t="s">
        <v>1372</v>
      </c>
      <c r="F1100" t="s">
        <v>1372</v>
      </c>
      <c r="G1100" t="s">
        <v>228</v>
      </c>
      <c r="H1100">
        <v>-1</v>
      </c>
      <c r="I1100" t="s">
        <v>400</v>
      </c>
      <c r="J1100">
        <v>30322002</v>
      </c>
      <c r="K1100" t="s">
        <v>1171</v>
      </c>
      <c r="L1100">
        <v>1121154.9679</v>
      </c>
      <c r="M1100">
        <v>9891340.4497999996</v>
      </c>
    </row>
    <row r="1101" spans="1:13" hidden="1" x14ac:dyDescent="0.25">
      <c r="A1101">
        <v>1099</v>
      </c>
      <c r="B1101" t="s">
        <v>397</v>
      </c>
      <c r="C1101" t="s">
        <v>398</v>
      </c>
      <c r="D1101" t="s">
        <v>399</v>
      </c>
      <c r="E1101" t="s">
        <v>1373</v>
      </c>
      <c r="F1101" t="s">
        <v>1373</v>
      </c>
      <c r="G1101" t="s">
        <v>228</v>
      </c>
      <c r="H1101">
        <v>-1</v>
      </c>
      <c r="I1101" t="s">
        <v>400</v>
      </c>
      <c r="J1101">
        <v>30322002</v>
      </c>
      <c r="K1101" t="s">
        <v>1171</v>
      </c>
      <c r="L1101">
        <v>1119240.7272999999</v>
      </c>
      <c r="M1101">
        <v>9899993.3861999996</v>
      </c>
    </row>
    <row r="1102" spans="1:13" hidden="1" x14ac:dyDescent="0.25">
      <c r="A1102">
        <v>1100</v>
      </c>
      <c r="B1102" t="s">
        <v>397</v>
      </c>
      <c r="C1102" t="s">
        <v>398</v>
      </c>
      <c r="D1102" t="s">
        <v>399</v>
      </c>
      <c r="E1102" t="s">
        <v>1374</v>
      </c>
      <c r="F1102" t="s">
        <v>1374</v>
      </c>
      <c r="G1102" t="s">
        <v>228</v>
      </c>
      <c r="H1102">
        <v>-1</v>
      </c>
      <c r="I1102" t="s">
        <v>400</v>
      </c>
      <c r="J1102">
        <v>30321003</v>
      </c>
      <c r="K1102" t="s">
        <v>1171</v>
      </c>
      <c r="L1102">
        <v>1048218.3024</v>
      </c>
      <c r="M1102">
        <v>10037054.8533</v>
      </c>
    </row>
    <row r="1103" spans="1:13" hidden="1" x14ac:dyDescent="0.25">
      <c r="A1103">
        <v>1101</v>
      </c>
      <c r="B1103" t="s">
        <v>397</v>
      </c>
      <c r="C1103" t="s">
        <v>398</v>
      </c>
      <c r="D1103" t="s">
        <v>399</v>
      </c>
      <c r="E1103" t="s">
        <v>1375</v>
      </c>
      <c r="F1103" t="s">
        <v>1375</v>
      </c>
      <c r="G1103" t="s">
        <v>228</v>
      </c>
      <c r="H1103">
        <v>-1</v>
      </c>
      <c r="I1103" t="s">
        <v>400</v>
      </c>
      <c r="J1103">
        <v>30321003</v>
      </c>
      <c r="K1103" t="s">
        <v>1171</v>
      </c>
      <c r="L1103">
        <v>1045608.8521</v>
      </c>
      <c r="M1103">
        <v>10034450.785399999</v>
      </c>
    </row>
    <row r="1104" spans="1:13" hidden="1" x14ac:dyDescent="0.25">
      <c r="A1104">
        <v>1102</v>
      </c>
      <c r="B1104" t="s">
        <v>397</v>
      </c>
      <c r="C1104" t="s">
        <v>398</v>
      </c>
      <c r="D1104" t="s">
        <v>399</v>
      </c>
      <c r="E1104" t="s">
        <v>1376</v>
      </c>
      <c r="F1104" t="s">
        <v>1376</v>
      </c>
      <c r="G1104" t="s">
        <v>228</v>
      </c>
      <c r="H1104">
        <v>-1</v>
      </c>
      <c r="I1104" t="s">
        <v>400</v>
      </c>
      <c r="J1104">
        <v>30321003</v>
      </c>
      <c r="K1104" t="s">
        <v>1171</v>
      </c>
      <c r="L1104">
        <v>1019795.1383</v>
      </c>
      <c r="M1104">
        <v>10042640.682600001</v>
      </c>
    </row>
    <row r="1105" spans="1:13" hidden="1" x14ac:dyDescent="0.25">
      <c r="A1105">
        <v>1103</v>
      </c>
      <c r="B1105" t="s">
        <v>397</v>
      </c>
      <c r="C1105" t="s">
        <v>398</v>
      </c>
      <c r="D1105" t="s">
        <v>399</v>
      </c>
      <c r="E1105" t="s">
        <v>647</v>
      </c>
      <c r="F1105" t="s">
        <v>647</v>
      </c>
      <c r="G1105" t="s">
        <v>228</v>
      </c>
      <c r="H1105">
        <v>-1</v>
      </c>
      <c r="I1105" t="s">
        <v>400</v>
      </c>
      <c r="J1105">
        <v>30321001</v>
      </c>
      <c r="K1105" t="s">
        <v>1171</v>
      </c>
      <c r="L1105">
        <v>966946.18409999995</v>
      </c>
      <c r="M1105">
        <v>10025952.7289</v>
      </c>
    </row>
    <row r="1106" spans="1:13" hidden="1" x14ac:dyDescent="0.25">
      <c r="A1106">
        <v>1104</v>
      </c>
      <c r="B1106" t="s">
        <v>397</v>
      </c>
      <c r="C1106" t="s">
        <v>398</v>
      </c>
      <c r="D1106" t="s">
        <v>399</v>
      </c>
      <c r="E1106" t="s">
        <v>1377</v>
      </c>
      <c r="F1106" t="s">
        <v>1377</v>
      </c>
      <c r="G1106" t="s">
        <v>228</v>
      </c>
      <c r="H1106">
        <v>-1</v>
      </c>
      <c r="I1106" t="s">
        <v>400</v>
      </c>
      <c r="J1106">
        <v>30314012</v>
      </c>
      <c r="K1106" t="s">
        <v>1171</v>
      </c>
      <c r="L1106">
        <v>837542.89130000002</v>
      </c>
      <c r="M1106">
        <v>9681039.0713</v>
      </c>
    </row>
    <row r="1107" spans="1:13" hidden="1" x14ac:dyDescent="0.25">
      <c r="A1107">
        <v>1105</v>
      </c>
      <c r="B1107" t="s">
        <v>397</v>
      </c>
      <c r="C1107" t="s">
        <v>398</v>
      </c>
      <c r="D1107" t="s">
        <v>399</v>
      </c>
      <c r="E1107" t="s">
        <v>1378</v>
      </c>
      <c r="F1107" t="s">
        <v>1378</v>
      </c>
      <c r="G1107" t="s">
        <v>228</v>
      </c>
      <c r="H1107">
        <v>-1</v>
      </c>
      <c r="I1107" t="s">
        <v>400</v>
      </c>
      <c r="J1107">
        <v>30321001</v>
      </c>
      <c r="K1107" t="s">
        <v>1171</v>
      </c>
      <c r="L1107">
        <v>1019422.8554</v>
      </c>
      <c r="M1107">
        <v>10023582.401799999</v>
      </c>
    </row>
    <row r="1108" spans="1:13" hidden="1" x14ac:dyDescent="0.25">
      <c r="A1108">
        <v>1106</v>
      </c>
      <c r="B1108" t="s">
        <v>397</v>
      </c>
      <c r="C1108" t="s">
        <v>398</v>
      </c>
      <c r="D1108" t="s">
        <v>399</v>
      </c>
      <c r="E1108" t="s">
        <v>1379</v>
      </c>
      <c r="F1108" t="s">
        <v>1379</v>
      </c>
      <c r="G1108" t="s">
        <v>228</v>
      </c>
      <c r="H1108">
        <v>-1</v>
      </c>
      <c r="I1108" t="s">
        <v>400</v>
      </c>
      <c r="J1108">
        <v>30321003</v>
      </c>
      <c r="K1108" t="s">
        <v>1171</v>
      </c>
      <c r="L1108">
        <v>1025533.1534</v>
      </c>
      <c r="M1108">
        <v>10026899.8599</v>
      </c>
    </row>
    <row r="1109" spans="1:13" hidden="1" x14ac:dyDescent="0.25">
      <c r="A1109">
        <v>1107</v>
      </c>
      <c r="B1109" t="s">
        <v>397</v>
      </c>
      <c r="C1109" t="s">
        <v>398</v>
      </c>
      <c r="D1109" t="s">
        <v>399</v>
      </c>
      <c r="E1109" t="s">
        <v>1380</v>
      </c>
      <c r="F1109" t="s">
        <v>1380</v>
      </c>
      <c r="G1109" t="s">
        <v>228</v>
      </c>
      <c r="H1109">
        <v>-1</v>
      </c>
      <c r="I1109" t="s">
        <v>400</v>
      </c>
      <c r="J1109">
        <v>30321003</v>
      </c>
      <c r="K1109" t="s">
        <v>1171</v>
      </c>
      <c r="L1109">
        <v>1034369.98</v>
      </c>
      <c r="M1109">
        <v>10021650.896</v>
      </c>
    </row>
    <row r="1110" spans="1:13" hidden="1" x14ac:dyDescent="0.25">
      <c r="A1110">
        <v>1108</v>
      </c>
      <c r="B1110" t="s">
        <v>397</v>
      </c>
      <c r="C1110" t="s">
        <v>398</v>
      </c>
      <c r="D1110" t="s">
        <v>399</v>
      </c>
      <c r="E1110" t="s">
        <v>1381</v>
      </c>
      <c r="F1110" t="s">
        <v>1381</v>
      </c>
      <c r="G1110" t="s">
        <v>228</v>
      </c>
      <c r="H1110">
        <v>-1</v>
      </c>
      <c r="I1110" t="s">
        <v>400</v>
      </c>
      <c r="J1110">
        <v>30314009</v>
      </c>
      <c r="K1110" t="s">
        <v>1171</v>
      </c>
      <c r="L1110">
        <v>935131.25049999997</v>
      </c>
      <c r="M1110">
        <v>9711916.4791999999</v>
      </c>
    </row>
    <row r="1111" spans="1:13" hidden="1" x14ac:dyDescent="0.25">
      <c r="A1111">
        <v>1109</v>
      </c>
      <c r="B1111" t="s">
        <v>397</v>
      </c>
      <c r="C1111" t="s">
        <v>398</v>
      </c>
      <c r="D1111" t="s">
        <v>399</v>
      </c>
      <c r="E1111" t="s">
        <v>1382</v>
      </c>
      <c r="F1111" t="s">
        <v>1382</v>
      </c>
      <c r="G1111" t="s">
        <v>228</v>
      </c>
      <c r="H1111">
        <v>-1</v>
      </c>
      <c r="I1111" t="s">
        <v>400</v>
      </c>
      <c r="J1111">
        <v>30314009</v>
      </c>
      <c r="K1111" t="s">
        <v>1171</v>
      </c>
      <c r="L1111">
        <v>927515.37540000002</v>
      </c>
      <c r="M1111">
        <v>9694723.4789000005</v>
      </c>
    </row>
    <row r="1112" spans="1:13" hidden="1" x14ac:dyDescent="0.25">
      <c r="A1112">
        <v>1110</v>
      </c>
      <c r="B1112" t="s">
        <v>397</v>
      </c>
      <c r="C1112" t="s">
        <v>398</v>
      </c>
      <c r="D1112" t="s">
        <v>399</v>
      </c>
      <c r="E1112" t="s">
        <v>1383</v>
      </c>
      <c r="F1112" t="s">
        <v>1383</v>
      </c>
      <c r="G1112" t="s">
        <v>228</v>
      </c>
      <c r="H1112">
        <v>-1</v>
      </c>
      <c r="I1112" t="s">
        <v>400</v>
      </c>
      <c r="J1112">
        <v>30316001058</v>
      </c>
      <c r="K1112" t="s">
        <v>498</v>
      </c>
      <c r="L1112">
        <v>999273.28189999994</v>
      </c>
      <c r="M1112">
        <v>9737462.1040000003</v>
      </c>
    </row>
    <row r="1113" spans="1:13" hidden="1" x14ac:dyDescent="0.25">
      <c r="A1113">
        <v>1111</v>
      </c>
      <c r="B1113" t="s">
        <v>397</v>
      </c>
      <c r="C1113" t="s">
        <v>398</v>
      </c>
      <c r="D1113" t="s">
        <v>399</v>
      </c>
      <c r="E1113" t="s">
        <v>1384</v>
      </c>
      <c r="F1113" t="s">
        <v>1384</v>
      </c>
      <c r="G1113" t="s">
        <v>228</v>
      </c>
      <c r="H1113">
        <v>-1</v>
      </c>
      <c r="I1113" t="s">
        <v>400</v>
      </c>
      <c r="J1113">
        <v>30314009</v>
      </c>
      <c r="K1113" t="s">
        <v>1171</v>
      </c>
      <c r="L1113">
        <v>963067.94499999995</v>
      </c>
      <c r="M1113">
        <v>9716852.3375000004</v>
      </c>
    </row>
    <row r="1114" spans="1:13" hidden="1" x14ac:dyDescent="0.25">
      <c r="A1114">
        <v>1112</v>
      </c>
      <c r="B1114" t="s">
        <v>397</v>
      </c>
      <c r="C1114" t="s">
        <v>398</v>
      </c>
      <c r="D1114" t="s">
        <v>399</v>
      </c>
      <c r="E1114" t="s">
        <v>1385</v>
      </c>
      <c r="F1114" t="s">
        <v>1385</v>
      </c>
      <c r="G1114" t="s">
        <v>228</v>
      </c>
      <c r="H1114">
        <v>-1</v>
      </c>
      <c r="I1114" t="s">
        <v>400</v>
      </c>
      <c r="J1114">
        <v>30322002</v>
      </c>
      <c r="K1114" t="s">
        <v>1171</v>
      </c>
      <c r="L1114">
        <v>1027464.8072</v>
      </c>
      <c r="M1114">
        <v>10015836.4824</v>
      </c>
    </row>
    <row r="1115" spans="1:13" hidden="1" x14ac:dyDescent="0.25">
      <c r="A1115">
        <v>1113</v>
      </c>
      <c r="B1115" t="s">
        <v>397</v>
      </c>
      <c r="C1115" t="s">
        <v>398</v>
      </c>
      <c r="D1115" t="s">
        <v>399</v>
      </c>
      <c r="E1115" t="s">
        <v>1386</v>
      </c>
      <c r="F1115" t="s">
        <v>1386</v>
      </c>
      <c r="G1115" t="s">
        <v>228</v>
      </c>
      <c r="H1115">
        <v>-1</v>
      </c>
      <c r="I1115" t="s">
        <v>400</v>
      </c>
      <c r="J1115">
        <v>30321001</v>
      </c>
      <c r="K1115" t="s">
        <v>1171</v>
      </c>
      <c r="L1115">
        <v>995057.28949999996</v>
      </c>
      <c r="M1115">
        <v>10027492.4244</v>
      </c>
    </row>
    <row r="1116" spans="1:13" hidden="1" x14ac:dyDescent="0.25">
      <c r="A1116">
        <v>1114</v>
      </c>
      <c r="B1116" t="s">
        <v>397</v>
      </c>
      <c r="C1116" t="s">
        <v>398</v>
      </c>
      <c r="D1116" t="s">
        <v>399</v>
      </c>
      <c r="E1116" t="s">
        <v>1387</v>
      </c>
      <c r="F1116" t="s">
        <v>1387</v>
      </c>
      <c r="G1116" t="s">
        <v>228</v>
      </c>
      <c r="H1116">
        <v>-1</v>
      </c>
      <c r="I1116" t="s">
        <v>400</v>
      </c>
      <c r="J1116">
        <v>30322002</v>
      </c>
      <c r="K1116" t="s">
        <v>1171</v>
      </c>
      <c r="L1116">
        <v>1143467.2342000001</v>
      </c>
      <c r="M1116">
        <v>9901503.2775999997</v>
      </c>
    </row>
    <row r="1117" spans="1:13" hidden="1" x14ac:dyDescent="0.25">
      <c r="A1117">
        <v>1115</v>
      </c>
      <c r="B1117" t="s">
        <v>397</v>
      </c>
      <c r="C1117" t="s">
        <v>398</v>
      </c>
      <c r="D1117" t="s">
        <v>399</v>
      </c>
      <c r="E1117" t="s">
        <v>1388</v>
      </c>
      <c r="F1117" t="s">
        <v>1388</v>
      </c>
      <c r="G1117" t="s">
        <v>228</v>
      </c>
      <c r="H1117">
        <v>-1</v>
      </c>
      <c r="I1117" t="s">
        <v>400</v>
      </c>
      <c r="J1117">
        <v>30314009</v>
      </c>
      <c r="K1117" t="s">
        <v>1171</v>
      </c>
      <c r="L1117">
        <v>885341.66980000003</v>
      </c>
      <c r="M1117">
        <v>9680781.5804999992</v>
      </c>
    </row>
    <row r="1118" spans="1:13" hidden="1" x14ac:dyDescent="0.25">
      <c r="A1118">
        <v>1116</v>
      </c>
      <c r="B1118" t="s">
        <v>397</v>
      </c>
      <c r="C1118" t="s">
        <v>398</v>
      </c>
      <c r="D1118" t="s">
        <v>399</v>
      </c>
      <c r="E1118" t="s">
        <v>1389</v>
      </c>
      <c r="F1118" t="s">
        <v>1389</v>
      </c>
      <c r="G1118" t="s">
        <v>1390</v>
      </c>
      <c r="H1118">
        <v>-1</v>
      </c>
      <c r="I1118" t="s">
        <v>400</v>
      </c>
      <c r="J1118">
        <v>30104001</v>
      </c>
      <c r="K1118" t="s">
        <v>1171</v>
      </c>
      <c r="L1118">
        <v>874382.15159999998</v>
      </c>
      <c r="M1118">
        <v>10076849.505000001</v>
      </c>
    </row>
    <row r="1119" spans="1:13" hidden="1" x14ac:dyDescent="0.25">
      <c r="A1119">
        <v>1117</v>
      </c>
      <c r="B1119" t="s">
        <v>397</v>
      </c>
      <c r="C1119" t="s">
        <v>398</v>
      </c>
      <c r="D1119" t="s">
        <v>399</v>
      </c>
      <c r="E1119" t="s">
        <v>1391</v>
      </c>
      <c r="F1119" t="s">
        <v>1391</v>
      </c>
      <c r="G1119" t="s">
        <v>1392</v>
      </c>
      <c r="H1119">
        <v>-1</v>
      </c>
      <c r="I1119" t="s">
        <v>400</v>
      </c>
      <c r="J1119">
        <v>30104001</v>
      </c>
      <c r="K1119" t="s">
        <v>1171</v>
      </c>
      <c r="L1119">
        <v>870079.60829999996</v>
      </c>
      <c r="M1119">
        <v>10080135.549000001</v>
      </c>
    </row>
    <row r="1120" spans="1:13" hidden="1" x14ac:dyDescent="0.25">
      <c r="A1120">
        <v>1118</v>
      </c>
      <c r="B1120" t="s">
        <v>397</v>
      </c>
      <c r="C1120" t="s">
        <v>398</v>
      </c>
      <c r="D1120" t="s">
        <v>399</v>
      </c>
      <c r="E1120" t="s">
        <v>1393</v>
      </c>
      <c r="F1120" t="s">
        <v>1393</v>
      </c>
      <c r="G1120" t="s">
        <v>228</v>
      </c>
      <c r="H1120">
        <v>-1</v>
      </c>
      <c r="I1120" t="s">
        <v>400</v>
      </c>
      <c r="J1120">
        <v>30321005</v>
      </c>
      <c r="K1120" t="s">
        <v>1171</v>
      </c>
      <c r="L1120">
        <v>890596.77399999998</v>
      </c>
      <c r="M1120">
        <v>10071473.633099999</v>
      </c>
    </row>
    <row r="1121" spans="1:13" hidden="1" x14ac:dyDescent="0.25">
      <c r="A1121">
        <v>1119</v>
      </c>
      <c r="B1121" t="s">
        <v>397</v>
      </c>
      <c r="C1121" t="s">
        <v>398</v>
      </c>
      <c r="D1121" t="s">
        <v>399</v>
      </c>
      <c r="E1121" t="s">
        <v>1394</v>
      </c>
      <c r="F1121" t="s">
        <v>1394</v>
      </c>
      <c r="G1121" t="s">
        <v>228</v>
      </c>
      <c r="H1121">
        <v>-1</v>
      </c>
      <c r="I1121" t="s">
        <v>400</v>
      </c>
      <c r="J1121">
        <v>30321003</v>
      </c>
      <c r="K1121" t="s">
        <v>1171</v>
      </c>
      <c r="L1121">
        <v>1039193.2062</v>
      </c>
      <c r="M1121">
        <v>10018150.579399999</v>
      </c>
    </row>
    <row r="1122" spans="1:13" hidden="1" x14ac:dyDescent="0.25">
      <c r="A1122">
        <v>1120</v>
      </c>
      <c r="B1122" t="s">
        <v>397</v>
      </c>
      <c r="C1122" t="s">
        <v>398</v>
      </c>
      <c r="D1122" t="s">
        <v>399</v>
      </c>
      <c r="E1122" t="s">
        <v>1395</v>
      </c>
      <c r="F1122" t="s">
        <v>1395</v>
      </c>
      <c r="G1122" t="s">
        <v>228</v>
      </c>
      <c r="H1122">
        <v>-1</v>
      </c>
      <c r="I1122" t="s">
        <v>400</v>
      </c>
      <c r="J1122">
        <v>30314009</v>
      </c>
      <c r="K1122" t="s">
        <v>1171</v>
      </c>
      <c r="L1122">
        <v>977031.81649999996</v>
      </c>
      <c r="M1122">
        <v>9711788.1498000007</v>
      </c>
    </row>
    <row r="1123" spans="1:13" hidden="1" x14ac:dyDescent="0.25">
      <c r="A1123">
        <v>1121</v>
      </c>
      <c r="B1123" t="s">
        <v>397</v>
      </c>
      <c r="C1123" t="s">
        <v>398</v>
      </c>
      <c r="D1123" t="s">
        <v>399</v>
      </c>
      <c r="E1123" t="s">
        <v>1396</v>
      </c>
      <c r="F1123" t="s">
        <v>1396</v>
      </c>
      <c r="G1123" t="s">
        <v>228</v>
      </c>
      <c r="H1123">
        <v>-1</v>
      </c>
      <c r="I1123" t="s">
        <v>400</v>
      </c>
      <c r="J1123">
        <v>30321001</v>
      </c>
      <c r="K1123" t="s">
        <v>1171</v>
      </c>
      <c r="L1123">
        <v>966665.57420000003</v>
      </c>
      <c r="M1123">
        <v>10021059.4738</v>
      </c>
    </row>
    <row r="1124" spans="1:13" hidden="1" x14ac:dyDescent="0.25">
      <c r="A1124">
        <v>1122</v>
      </c>
      <c r="B1124" t="s">
        <v>397</v>
      </c>
      <c r="C1124" t="s">
        <v>398</v>
      </c>
      <c r="D1124" t="s">
        <v>399</v>
      </c>
      <c r="E1124" t="s">
        <v>1397</v>
      </c>
      <c r="F1124" t="s">
        <v>1397</v>
      </c>
      <c r="G1124" t="s">
        <v>228</v>
      </c>
      <c r="H1124">
        <v>-1</v>
      </c>
      <c r="I1124" t="s">
        <v>400</v>
      </c>
      <c r="J1124">
        <v>30321001</v>
      </c>
      <c r="K1124" t="s">
        <v>1171</v>
      </c>
      <c r="L1124">
        <v>955797.98600000003</v>
      </c>
      <c r="M1124">
        <v>10025043.882999999</v>
      </c>
    </row>
    <row r="1125" spans="1:13" hidden="1" x14ac:dyDescent="0.25">
      <c r="A1125">
        <v>1123</v>
      </c>
      <c r="B1125" t="s">
        <v>397</v>
      </c>
      <c r="C1125" t="s">
        <v>398</v>
      </c>
      <c r="D1125" t="s">
        <v>399</v>
      </c>
      <c r="E1125" t="s">
        <v>1398</v>
      </c>
      <c r="F1125" t="s">
        <v>1398</v>
      </c>
      <c r="G1125" t="s">
        <v>228</v>
      </c>
      <c r="H1125">
        <v>-1</v>
      </c>
      <c r="I1125" t="s">
        <v>400</v>
      </c>
      <c r="J1125">
        <v>30322002</v>
      </c>
      <c r="K1125" t="s">
        <v>1171</v>
      </c>
      <c r="L1125">
        <v>1119435.2335000001</v>
      </c>
      <c r="M1125">
        <v>9901997.6078999992</v>
      </c>
    </row>
    <row r="1126" spans="1:13" hidden="1" x14ac:dyDescent="0.25">
      <c r="A1126">
        <v>1124</v>
      </c>
      <c r="B1126" t="s">
        <v>397</v>
      </c>
      <c r="C1126" t="s">
        <v>398</v>
      </c>
      <c r="D1126" t="s">
        <v>399</v>
      </c>
      <c r="E1126" t="s">
        <v>1399</v>
      </c>
      <c r="F1126" t="s">
        <v>1399</v>
      </c>
      <c r="G1126" t="s">
        <v>228</v>
      </c>
      <c r="H1126">
        <v>-1</v>
      </c>
      <c r="I1126" t="s">
        <v>400</v>
      </c>
      <c r="J1126">
        <v>30208005</v>
      </c>
      <c r="K1126" t="s">
        <v>1171</v>
      </c>
      <c r="L1126">
        <v>747253.03</v>
      </c>
      <c r="M1126">
        <v>10153634.560000001</v>
      </c>
    </row>
    <row r="1127" spans="1:13" hidden="1" x14ac:dyDescent="0.25">
      <c r="A1127">
        <v>1125</v>
      </c>
      <c r="B1127" t="s">
        <v>397</v>
      </c>
      <c r="C1127" t="s">
        <v>398</v>
      </c>
      <c r="D1127" t="s">
        <v>399</v>
      </c>
      <c r="E1127" t="s">
        <v>1400</v>
      </c>
      <c r="F1127" t="s">
        <v>1400</v>
      </c>
      <c r="G1127" t="s">
        <v>228</v>
      </c>
      <c r="H1127">
        <v>-1</v>
      </c>
      <c r="I1127" t="s">
        <v>400</v>
      </c>
      <c r="J1127">
        <v>30321001</v>
      </c>
      <c r="K1127" t="s">
        <v>1171</v>
      </c>
      <c r="L1127">
        <v>936291.76500000001</v>
      </c>
      <c r="M1127">
        <v>10031446.6369</v>
      </c>
    </row>
    <row r="1128" spans="1:13" hidden="1" x14ac:dyDescent="0.25">
      <c r="A1128">
        <v>1126</v>
      </c>
      <c r="B1128" t="s">
        <v>397</v>
      </c>
      <c r="C1128" t="s">
        <v>398</v>
      </c>
      <c r="D1128" t="s">
        <v>399</v>
      </c>
      <c r="E1128" t="s">
        <v>1401</v>
      </c>
      <c r="F1128" t="s">
        <v>1401</v>
      </c>
      <c r="G1128" t="s">
        <v>228</v>
      </c>
      <c r="H1128">
        <v>-1</v>
      </c>
      <c r="I1128" t="s">
        <v>400</v>
      </c>
      <c r="J1128">
        <v>30321005</v>
      </c>
      <c r="K1128" t="s">
        <v>1171</v>
      </c>
      <c r="L1128">
        <v>894465.31949999998</v>
      </c>
      <c r="M1128">
        <v>10032794.7948</v>
      </c>
    </row>
    <row r="1129" spans="1:13" hidden="1" x14ac:dyDescent="0.25">
      <c r="A1129">
        <v>1127</v>
      </c>
      <c r="B1129" t="s">
        <v>397</v>
      </c>
      <c r="C1129" t="s">
        <v>398</v>
      </c>
      <c r="D1129" t="s">
        <v>399</v>
      </c>
      <c r="E1129" t="s">
        <v>1402</v>
      </c>
      <c r="F1129" t="s">
        <v>1402</v>
      </c>
      <c r="G1129" t="s">
        <v>228</v>
      </c>
      <c r="H1129">
        <v>-1</v>
      </c>
      <c r="I1129" t="s">
        <v>400</v>
      </c>
      <c r="J1129">
        <v>30104003</v>
      </c>
      <c r="K1129" t="s">
        <v>1171</v>
      </c>
      <c r="L1129">
        <v>826063.58</v>
      </c>
      <c r="M1129">
        <v>10089297.32</v>
      </c>
    </row>
    <row r="1130" spans="1:13" hidden="1" x14ac:dyDescent="0.25">
      <c r="A1130">
        <v>1128</v>
      </c>
      <c r="B1130" t="s">
        <v>397</v>
      </c>
      <c r="C1130" t="s">
        <v>398</v>
      </c>
      <c r="D1130" t="s">
        <v>399</v>
      </c>
      <c r="E1130" t="s">
        <v>1374</v>
      </c>
      <c r="F1130" t="s">
        <v>1374</v>
      </c>
      <c r="G1130" t="s">
        <v>228</v>
      </c>
      <c r="H1130">
        <v>-1</v>
      </c>
      <c r="I1130" t="s">
        <v>400</v>
      </c>
      <c r="J1130">
        <v>30316004</v>
      </c>
      <c r="K1130" t="s">
        <v>1171</v>
      </c>
      <c r="L1130">
        <v>1089983.7590000001</v>
      </c>
      <c r="M1130">
        <v>9822527.9300999995</v>
      </c>
    </row>
    <row r="1131" spans="1:13" hidden="1" x14ac:dyDescent="0.25">
      <c r="A1131">
        <v>1129</v>
      </c>
      <c r="B1131" t="s">
        <v>397</v>
      </c>
      <c r="C1131" t="s">
        <v>398</v>
      </c>
      <c r="D1131" t="s">
        <v>399</v>
      </c>
      <c r="E1131" t="s">
        <v>1403</v>
      </c>
      <c r="F1131" t="s">
        <v>1403</v>
      </c>
      <c r="G1131" t="s">
        <v>228</v>
      </c>
      <c r="H1131">
        <v>-1</v>
      </c>
      <c r="I1131" t="s">
        <v>400</v>
      </c>
      <c r="J1131">
        <v>30316001</v>
      </c>
      <c r="K1131" t="s">
        <v>1171</v>
      </c>
      <c r="L1131">
        <v>1094483.4609000001</v>
      </c>
      <c r="M1131">
        <v>9822498.0988999996</v>
      </c>
    </row>
    <row r="1132" spans="1:13" hidden="1" x14ac:dyDescent="0.25">
      <c r="A1132">
        <v>1130</v>
      </c>
      <c r="B1132" t="s">
        <v>397</v>
      </c>
      <c r="C1132" t="s">
        <v>398</v>
      </c>
      <c r="D1132" t="s">
        <v>399</v>
      </c>
      <c r="E1132" t="s">
        <v>1404</v>
      </c>
      <c r="F1132" t="s">
        <v>1404</v>
      </c>
      <c r="G1132" t="s">
        <v>228</v>
      </c>
      <c r="H1132">
        <v>-1</v>
      </c>
      <c r="I1132" t="s">
        <v>400</v>
      </c>
      <c r="J1132">
        <v>30321003</v>
      </c>
      <c r="K1132" t="s">
        <v>1171</v>
      </c>
      <c r="L1132">
        <v>1040565.787</v>
      </c>
      <c r="M1132">
        <v>10021320.7586</v>
      </c>
    </row>
    <row r="1133" spans="1:13" hidden="1" x14ac:dyDescent="0.25">
      <c r="A1133">
        <v>1131</v>
      </c>
      <c r="B1133" t="s">
        <v>397</v>
      </c>
      <c r="C1133" t="s">
        <v>398</v>
      </c>
      <c r="D1133" t="s">
        <v>399</v>
      </c>
      <c r="E1133" t="s">
        <v>1405</v>
      </c>
      <c r="F1133" t="s">
        <v>1405</v>
      </c>
      <c r="G1133" t="s">
        <v>228</v>
      </c>
      <c r="H1133">
        <v>-1</v>
      </c>
      <c r="I1133" t="s">
        <v>400</v>
      </c>
      <c r="J1133">
        <v>30314009</v>
      </c>
      <c r="K1133" t="s">
        <v>1171</v>
      </c>
      <c r="L1133">
        <v>942767.21860000002</v>
      </c>
      <c r="M1133">
        <v>9698722.7303999998</v>
      </c>
    </row>
    <row r="1134" spans="1:13" hidden="1" x14ac:dyDescent="0.25">
      <c r="A1134">
        <v>1132</v>
      </c>
      <c r="B1134" t="s">
        <v>397</v>
      </c>
      <c r="C1134" t="s">
        <v>398</v>
      </c>
      <c r="D1134" t="s">
        <v>399</v>
      </c>
      <c r="E1134" t="s">
        <v>1406</v>
      </c>
      <c r="F1134" t="s">
        <v>1406</v>
      </c>
      <c r="G1134" t="s">
        <v>228</v>
      </c>
      <c r="H1134">
        <v>-1</v>
      </c>
      <c r="I1134" t="s">
        <v>400</v>
      </c>
      <c r="J1134">
        <v>30208005</v>
      </c>
      <c r="K1134" t="s">
        <v>1171</v>
      </c>
      <c r="L1134">
        <v>740880.95</v>
      </c>
      <c r="M1134">
        <v>10151301.93</v>
      </c>
    </row>
    <row r="1135" spans="1:13" hidden="1" x14ac:dyDescent="0.25">
      <c r="A1135">
        <v>1133</v>
      </c>
      <c r="B1135" t="s">
        <v>397</v>
      </c>
      <c r="C1135" t="s">
        <v>398</v>
      </c>
      <c r="D1135" t="s">
        <v>399</v>
      </c>
      <c r="E1135" t="s">
        <v>1407</v>
      </c>
      <c r="F1135" t="s">
        <v>1407</v>
      </c>
      <c r="G1135" t="s">
        <v>228</v>
      </c>
      <c r="H1135">
        <v>-1</v>
      </c>
      <c r="I1135" t="s">
        <v>400</v>
      </c>
      <c r="J1135">
        <v>30208005</v>
      </c>
      <c r="K1135" t="s">
        <v>1171</v>
      </c>
      <c r="L1135">
        <v>759824</v>
      </c>
      <c r="M1135">
        <v>10145328.630000001</v>
      </c>
    </row>
    <row r="1136" spans="1:13" hidden="1" x14ac:dyDescent="0.25">
      <c r="A1136">
        <v>1134</v>
      </c>
      <c r="B1136" t="s">
        <v>397</v>
      </c>
      <c r="C1136" t="s">
        <v>398</v>
      </c>
      <c r="D1136" t="s">
        <v>399</v>
      </c>
      <c r="E1136" t="s">
        <v>1408</v>
      </c>
      <c r="F1136" t="s">
        <v>1408</v>
      </c>
      <c r="G1136" t="s">
        <v>1390</v>
      </c>
      <c r="H1136">
        <v>-1</v>
      </c>
      <c r="I1136" t="s">
        <v>400</v>
      </c>
      <c r="J1136">
        <v>30104001</v>
      </c>
      <c r="K1136" t="s">
        <v>1171</v>
      </c>
      <c r="L1136">
        <v>861765.65819999995</v>
      </c>
      <c r="M1136">
        <v>10084132.0462</v>
      </c>
    </row>
    <row r="1137" spans="1:13" hidden="1" x14ac:dyDescent="0.25">
      <c r="A1137">
        <v>1135</v>
      </c>
      <c r="B1137" t="s">
        <v>397</v>
      </c>
      <c r="C1137" t="s">
        <v>398</v>
      </c>
      <c r="D1137" t="s">
        <v>399</v>
      </c>
      <c r="E1137" t="s">
        <v>508</v>
      </c>
      <c r="F1137" t="s">
        <v>508</v>
      </c>
      <c r="G1137" t="s">
        <v>228</v>
      </c>
      <c r="H1137">
        <v>-1</v>
      </c>
      <c r="I1137" t="s">
        <v>400</v>
      </c>
      <c r="J1137">
        <v>30208005</v>
      </c>
      <c r="K1137" t="s">
        <v>1171</v>
      </c>
      <c r="L1137">
        <v>747948.91</v>
      </c>
      <c r="M1137">
        <v>10137099.48</v>
      </c>
    </row>
    <row r="1138" spans="1:13" hidden="1" x14ac:dyDescent="0.25">
      <c r="A1138">
        <v>1136</v>
      </c>
      <c r="B1138" t="s">
        <v>397</v>
      </c>
      <c r="C1138" t="s">
        <v>398</v>
      </c>
      <c r="D1138" t="s">
        <v>399</v>
      </c>
      <c r="E1138" t="s">
        <v>1409</v>
      </c>
      <c r="F1138" t="s">
        <v>1409</v>
      </c>
      <c r="G1138" t="s">
        <v>228</v>
      </c>
      <c r="H1138">
        <v>-1</v>
      </c>
      <c r="I1138" t="s">
        <v>400</v>
      </c>
      <c r="J1138">
        <v>30111008</v>
      </c>
      <c r="K1138" t="s">
        <v>1171</v>
      </c>
      <c r="L1138">
        <v>624777.1</v>
      </c>
      <c r="M1138">
        <v>9523313.8699999992</v>
      </c>
    </row>
    <row r="1139" spans="1:13" hidden="1" x14ac:dyDescent="0.25">
      <c r="A1139">
        <v>1137</v>
      </c>
      <c r="B1139" t="s">
        <v>397</v>
      </c>
      <c r="C1139" t="s">
        <v>398</v>
      </c>
      <c r="D1139" t="s">
        <v>399</v>
      </c>
      <c r="E1139" t="s">
        <v>1410</v>
      </c>
      <c r="F1139" t="s">
        <v>1410</v>
      </c>
      <c r="G1139" t="s">
        <v>1411</v>
      </c>
      <c r="H1139">
        <v>-1</v>
      </c>
      <c r="I1139" t="s">
        <v>400</v>
      </c>
      <c r="J1139">
        <v>30104001</v>
      </c>
      <c r="K1139" t="s">
        <v>1171</v>
      </c>
      <c r="L1139">
        <v>826847.85270000005</v>
      </c>
      <c r="M1139">
        <v>10095308.725500001</v>
      </c>
    </row>
    <row r="1140" spans="1:13" hidden="1" x14ac:dyDescent="0.25">
      <c r="A1140">
        <v>1138</v>
      </c>
      <c r="B1140" t="s">
        <v>397</v>
      </c>
      <c r="C1140" t="s">
        <v>398</v>
      </c>
      <c r="D1140" t="s">
        <v>399</v>
      </c>
      <c r="E1140" t="s">
        <v>1412</v>
      </c>
      <c r="F1140" t="s">
        <v>1412</v>
      </c>
      <c r="G1140" t="s">
        <v>228</v>
      </c>
      <c r="H1140">
        <v>-1</v>
      </c>
      <c r="I1140" t="s">
        <v>400</v>
      </c>
      <c r="J1140">
        <v>30208005</v>
      </c>
      <c r="K1140" t="s">
        <v>1171</v>
      </c>
      <c r="L1140">
        <v>743161.98</v>
      </c>
      <c r="M1140">
        <v>10157835.84</v>
      </c>
    </row>
    <row r="1141" spans="1:13" hidden="1" x14ac:dyDescent="0.25">
      <c r="A1141">
        <v>1139</v>
      </c>
      <c r="B1141" t="s">
        <v>397</v>
      </c>
      <c r="C1141" t="s">
        <v>398</v>
      </c>
      <c r="D1141" t="s">
        <v>399</v>
      </c>
      <c r="E1141" t="s">
        <v>1413</v>
      </c>
      <c r="F1141" t="s">
        <v>1413</v>
      </c>
      <c r="G1141" t="s">
        <v>228</v>
      </c>
      <c r="H1141">
        <v>-1</v>
      </c>
      <c r="I1141" t="s">
        <v>400</v>
      </c>
      <c r="J1141">
        <v>30316001061</v>
      </c>
      <c r="K1141" t="s">
        <v>498</v>
      </c>
      <c r="L1141">
        <v>891069.06279999996</v>
      </c>
      <c r="M1141">
        <v>9807613.7402999997</v>
      </c>
    </row>
    <row r="1142" spans="1:13" hidden="1" x14ac:dyDescent="0.25">
      <c r="A1142">
        <v>1140</v>
      </c>
      <c r="B1142" t="s">
        <v>397</v>
      </c>
      <c r="C1142" t="s">
        <v>398</v>
      </c>
      <c r="D1142" t="s">
        <v>399</v>
      </c>
      <c r="E1142" t="s">
        <v>972</v>
      </c>
      <c r="F1142" t="s">
        <v>972</v>
      </c>
      <c r="G1142" t="s">
        <v>1414</v>
      </c>
      <c r="H1142">
        <v>-1</v>
      </c>
      <c r="I1142" t="s">
        <v>400</v>
      </c>
      <c r="J1142">
        <v>30321003052</v>
      </c>
      <c r="K1142" t="s">
        <v>498</v>
      </c>
      <c r="L1142">
        <v>1057138.7489</v>
      </c>
      <c r="M1142">
        <v>9988303.4185000006</v>
      </c>
    </row>
    <row r="1143" spans="1:13" hidden="1" x14ac:dyDescent="0.25">
      <c r="A1143">
        <v>1141</v>
      </c>
      <c r="B1143" t="s">
        <v>397</v>
      </c>
      <c r="C1143" t="s">
        <v>398</v>
      </c>
      <c r="D1143" t="s">
        <v>399</v>
      </c>
      <c r="E1143" t="s">
        <v>1415</v>
      </c>
      <c r="F1143" t="s">
        <v>1415</v>
      </c>
      <c r="G1143" t="s">
        <v>228</v>
      </c>
      <c r="H1143">
        <v>-1</v>
      </c>
      <c r="I1143" t="s">
        <v>400</v>
      </c>
      <c r="J1143">
        <v>30322002052</v>
      </c>
      <c r="K1143" t="s">
        <v>498</v>
      </c>
      <c r="L1143">
        <v>1102589.9389</v>
      </c>
      <c r="M1143">
        <v>9828769.4506999999</v>
      </c>
    </row>
    <row r="1144" spans="1:13" hidden="1" x14ac:dyDescent="0.25">
      <c r="A1144">
        <v>1142</v>
      </c>
      <c r="B1144" t="s">
        <v>397</v>
      </c>
      <c r="C1144" t="s">
        <v>398</v>
      </c>
      <c r="D1144" t="s">
        <v>399</v>
      </c>
      <c r="E1144" t="s">
        <v>1416</v>
      </c>
      <c r="F1144" t="s">
        <v>1416</v>
      </c>
      <c r="G1144" t="s">
        <v>228</v>
      </c>
      <c r="H1144">
        <v>-1</v>
      </c>
      <c r="I1144" t="s">
        <v>400</v>
      </c>
      <c r="J1144">
        <v>30315007056</v>
      </c>
      <c r="K1144" t="s">
        <v>498</v>
      </c>
      <c r="L1144">
        <v>881147.16819999996</v>
      </c>
      <c r="M1144">
        <v>9947684.1771000009</v>
      </c>
    </row>
    <row r="1145" spans="1:13" hidden="1" x14ac:dyDescent="0.25">
      <c r="A1145">
        <v>1143</v>
      </c>
      <c r="B1145" t="s">
        <v>397</v>
      </c>
      <c r="C1145" t="s">
        <v>398</v>
      </c>
      <c r="D1145" t="s">
        <v>399</v>
      </c>
      <c r="E1145" t="s">
        <v>1417</v>
      </c>
      <c r="F1145" t="s">
        <v>1417</v>
      </c>
      <c r="G1145" t="s">
        <v>228</v>
      </c>
      <c r="H1145">
        <v>-1</v>
      </c>
      <c r="I1145" t="s">
        <v>400</v>
      </c>
      <c r="J1145">
        <v>30322004052</v>
      </c>
      <c r="K1145" t="s">
        <v>498</v>
      </c>
      <c r="L1145">
        <v>930514.48730000004</v>
      </c>
      <c r="M1145">
        <v>9923224.1513999999</v>
      </c>
    </row>
    <row r="1146" spans="1:13" hidden="1" x14ac:dyDescent="0.25">
      <c r="A1146">
        <v>1144</v>
      </c>
      <c r="B1146" t="s">
        <v>397</v>
      </c>
      <c r="C1146" t="s">
        <v>398</v>
      </c>
      <c r="D1146" t="s">
        <v>399</v>
      </c>
      <c r="E1146" t="s">
        <v>1418</v>
      </c>
      <c r="F1146" t="s">
        <v>1418</v>
      </c>
      <c r="G1146" t="s">
        <v>228</v>
      </c>
      <c r="H1146">
        <v>-1</v>
      </c>
      <c r="I1146" t="s">
        <v>400</v>
      </c>
      <c r="J1146">
        <v>30322001053</v>
      </c>
      <c r="K1146" t="s">
        <v>498</v>
      </c>
      <c r="L1146">
        <v>989069.83649999998</v>
      </c>
      <c r="M1146">
        <v>9950295.9926999994</v>
      </c>
    </row>
    <row r="1147" spans="1:13" hidden="1" x14ac:dyDescent="0.25">
      <c r="A1147">
        <v>1145</v>
      </c>
      <c r="B1147" t="s">
        <v>397</v>
      </c>
      <c r="C1147" t="s">
        <v>398</v>
      </c>
      <c r="D1147" t="s">
        <v>399</v>
      </c>
      <c r="E1147" t="s">
        <v>1419</v>
      </c>
      <c r="F1147" t="s">
        <v>1419</v>
      </c>
      <c r="G1147" t="s">
        <v>228</v>
      </c>
      <c r="H1147">
        <v>-1</v>
      </c>
      <c r="I1147" t="s">
        <v>400</v>
      </c>
      <c r="J1147">
        <v>30321004051</v>
      </c>
      <c r="K1147" t="s">
        <v>498</v>
      </c>
      <c r="L1147">
        <v>987589.57330000005</v>
      </c>
      <c r="M1147">
        <v>9954514.6076999996</v>
      </c>
    </row>
    <row r="1148" spans="1:13" hidden="1" x14ac:dyDescent="0.25">
      <c r="A1148">
        <v>1146</v>
      </c>
      <c r="B1148" t="s">
        <v>397</v>
      </c>
      <c r="C1148" t="s">
        <v>398</v>
      </c>
      <c r="D1148" t="s">
        <v>399</v>
      </c>
      <c r="E1148" t="s">
        <v>1420</v>
      </c>
      <c r="F1148" t="s">
        <v>1420</v>
      </c>
      <c r="G1148" t="s">
        <v>228</v>
      </c>
      <c r="H1148">
        <v>-1</v>
      </c>
      <c r="I1148" t="s">
        <v>400</v>
      </c>
      <c r="J1148">
        <v>30110006054</v>
      </c>
      <c r="K1148" t="s">
        <v>498</v>
      </c>
      <c r="L1148">
        <v>811343.75</v>
      </c>
      <c r="M1148">
        <v>10045557.34</v>
      </c>
    </row>
    <row r="1149" spans="1:13" hidden="1" x14ac:dyDescent="0.25">
      <c r="A1149">
        <v>1147</v>
      </c>
      <c r="B1149" t="s">
        <v>397</v>
      </c>
      <c r="C1149" t="s">
        <v>398</v>
      </c>
      <c r="D1149" t="s">
        <v>399</v>
      </c>
      <c r="E1149" t="s">
        <v>576</v>
      </c>
      <c r="F1149" t="s">
        <v>576</v>
      </c>
      <c r="G1149" t="s">
        <v>1421</v>
      </c>
      <c r="H1149">
        <v>-1</v>
      </c>
      <c r="I1149" t="s">
        <v>400</v>
      </c>
      <c r="J1149">
        <v>30104003052</v>
      </c>
      <c r="K1149" t="s">
        <v>498</v>
      </c>
      <c r="L1149">
        <v>840265.96479999996</v>
      </c>
      <c r="M1149">
        <v>10072147.584799999</v>
      </c>
    </row>
    <row r="1150" spans="1:13" hidden="1" x14ac:dyDescent="0.25">
      <c r="A1150">
        <v>1148</v>
      </c>
      <c r="B1150" t="s">
        <v>397</v>
      </c>
      <c r="C1150" t="s">
        <v>398</v>
      </c>
      <c r="D1150" t="s">
        <v>399</v>
      </c>
      <c r="E1150" t="s">
        <v>796</v>
      </c>
      <c r="F1150" t="s">
        <v>796</v>
      </c>
      <c r="G1150" t="s">
        <v>228</v>
      </c>
      <c r="H1150">
        <v>-1</v>
      </c>
      <c r="I1150" t="s">
        <v>400</v>
      </c>
      <c r="J1150">
        <v>30104003053</v>
      </c>
      <c r="K1150" t="s">
        <v>498</v>
      </c>
      <c r="L1150">
        <v>835433.65489999996</v>
      </c>
      <c r="M1150">
        <v>10066547.0206</v>
      </c>
    </row>
    <row r="1151" spans="1:13" hidden="1" x14ac:dyDescent="0.25">
      <c r="A1151">
        <v>1149</v>
      </c>
      <c r="B1151" t="s">
        <v>397</v>
      </c>
      <c r="C1151" t="s">
        <v>398</v>
      </c>
      <c r="D1151" t="s">
        <v>399</v>
      </c>
      <c r="E1151" t="s">
        <v>819</v>
      </c>
      <c r="F1151" t="s">
        <v>819</v>
      </c>
      <c r="G1151" t="s">
        <v>228</v>
      </c>
      <c r="H1151">
        <v>-1</v>
      </c>
      <c r="I1151" t="s">
        <v>400</v>
      </c>
      <c r="J1151">
        <v>30104002051</v>
      </c>
      <c r="K1151" t="s">
        <v>498</v>
      </c>
      <c r="L1151">
        <v>839634.97</v>
      </c>
      <c r="M1151">
        <v>10061907.5635</v>
      </c>
    </row>
    <row r="1152" spans="1:13" hidden="1" x14ac:dyDescent="0.25">
      <c r="A1152">
        <v>1150</v>
      </c>
      <c r="B1152" t="s">
        <v>397</v>
      </c>
      <c r="C1152" t="s">
        <v>398</v>
      </c>
      <c r="D1152" t="s">
        <v>399</v>
      </c>
      <c r="E1152" t="s">
        <v>1422</v>
      </c>
      <c r="F1152" t="s">
        <v>1422</v>
      </c>
      <c r="G1152" t="s">
        <v>228</v>
      </c>
      <c r="H1152">
        <v>-1</v>
      </c>
      <c r="I1152" t="s">
        <v>400</v>
      </c>
      <c r="J1152">
        <v>30104002052</v>
      </c>
      <c r="K1152" t="s">
        <v>498</v>
      </c>
      <c r="L1152">
        <v>840799.86219999997</v>
      </c>
      <c r="M1152">
        <v>10054934.774499999</v>
      </c>
    </row>
    <row r="1153" spans="1:13" hidden="1" x14ac:dyDescent="0.25">
      <c r="A1153">
        <v>1151</v>
      </c>
      <c r="B1153" t="s">
        <v>397</v>
      </c>
      <c r="C1153" t="s">
        <v>398</v>
      </c>
      <c r="D1153" t="s">
        <v>399</v>
      </c>
      <c r="E1153" t="s">
        <v>947</v>
      </c>
      <c r="F1153" t="s">
        <v>947</v>
      </c>
      <c r="G1153" t="s">
        <v>228</v>
      </c>
      <c r="H1153">
        <v>-1</v>
      </c>
      <c r="I1153" t="s">
        <v>400</v>
      </c>
      <c r="J1153">
        <v>30104005054</v>
      </c>
      <c r="K1153" t="s">
        <v>498</v>
      </c>
      <c r="L1153">
        <v>848859.53260000004</v>
      </c>
      <c r="M1153">
        <v>10056234.4289</v>
      </c>
    </row>
    <row r="1154" spans="1:13" hidden="1" x14ac:dyDescent="0.25">
      <c r="A1154">
        <v>1152</v>
      </c>
      <c r="B1154" t="s">
        <v>397</v>
      </c>
      <c r="C1154" t="s">
        <v>398</v>
      </c>
      <c r="D1154" t="s">
        <v>399</v>
      </c>
      <c r="E1154" t="s">
        <v>1423</v>
      </c>
      <c r="F1154" t="s">
        <v>1423</v>
      </c>
      <c r="G1154" t="s">
        <v>228</v>
      </c>
      <c r="H1154">
        <v>-1</v>
      </c>
      <c r="I1154" t="s">
        <v>400</v>
      </c>
      <c r="J1154">
        <v>30315003054</v>
      </c>
      <c r="K1154" t="s">
        <v>498</v>
      </c>
      <c r="L1154">
        <v>859516.21959999995</v>
      </c>
      <c r="M1154">
        <v>9896539.8498999998</v>
      </c>
    </row>
    <row r="1155" spans="1:13" hidden="1" x14ac:dyDescent="0.25">
      <c r="A1155">
        <v>1153</v>
      </c>
      <c r="B1155" t="s">
        <v>397</v>
      </c>
      <c r="C1155" t="s">
        <v>398</v>
      </c>
      <c r="D1155" t="s">
        <v>399</v>
      </c>
      <c r="E1155" t="s">
        <v>1424</v>
      </c>
      <c r="F1155" t="s">
        <v>1424</v>
      </c>
      <c r="G1155" t="s">
        <v>228</v>
      </c>
      <c r="H1155">
        <v>-1</v>
      </c>
      <c r="I1155" t="s">
        <v>400</v>
      </c>
      <c r="J1155">
        <v>30322004051</v>
      </c>
      <c r="K1155" t="s">
        <v>498</v>
      </c>
      <c r="L1155">
        <v>907366.86800000002</v>
      </c>
      <c r="M1155">
        <v>9920477.6637999993</v>
      </c>
    </row>
    <row r="1156" spans="1:13" hidden="1" x14ac:dyDescent="0.25">
      <c r="A1156">
        <v>1154</v>
      </c>
      <c r="B1156" t="s">
        <v>397</v>
      </c>
      <c r="C1156" t="s">
        <v>398</v>
      </c>
      <c r="D1156" t="s">
        <v>399</v>
      </c>
      <c r="E1156" t="s">
        <v>1425</v>
      </c>
      <c r="F1156" t="s">
        <v>1425</v>
      </c>
      <c r="G1156" t="s">
        <v>228</v>
      </c>
      <c r="H1156">
        <v>-1</v>
      </c>
      <c r="I1156" t="s">
        <v>400</v>
      </c>
      <c r="J1156">
        <v>30315007052</v>
      </c>
      <c r="K1156" t="s">
        <v>498</v>
      </c>
      <c r="L1156">
        <v>830991.07</v>
      </c>
      <c r="M1156">
        <v>9954149.0600000005</v>
      </c>
    </row>
    <row r="1157" spans="1:13" hidden="1" x14ac:dyDescent="0.25">
      <c r="A1157">
        <v>1155</v>
      </c>
      <c r="B1157" t="s">
        <v>397</v>
      </c>
      <c r="C1157" t="s">
        <v>398</v>
      </c>
      <c r="D1157" t="s">
        <v>399</v>
      </c>
      <c r="E1157" t="s">
        <v>1426</v>
      </c>
      <c r="F1157" t="s">
        <v>1426</v>
      </c>
      <c r="G1157" t="s">
        <v>1427</v>
      </c>
      <c r="H1157">
        <v>-1</v>
      </c>
      <c r="I1157" t="s">
        <v>400</v>
      </c>
      <c r="J1157">
        <v>30315007054</v>
      </c>
      <c r="K1157" t="s">
        <v>498</v>
      </c>
      <c r="L1157">
        <v>851299.79469999997</v>
      </c>
      <c r="M1157">
        <v>9953076.7621999998</v>
      </c>
    </row>
    <row r="1158" spans="1:13" hidden="1" x14ac:dyDescent="0.25">
      <c r="A1158">
        <v>1156</v>
      </c>
      <c r="B1158" t="s">
        <v>397</v>
      </c>
      <c r="C1158" t="s">
        <v>398</v>
      </c>
      <c r="D1158" t="s">
        <v>399</v>
      </c>
      <c r="E1158" t="s">
        <v>1428</v>
      </c>
      <c r="F1158" t="s">
        <v>1428</v>
      </c>
      <c r="G1158" t="s">
        <v>228</v>
      </c>
      <c r="H1158">
        <v>-1</v>
      </c>
      <c r="I1158" t="s">
        <v>400</v>
      </c>
      <c r="J1158">
        <v>30117003054</v>
      </c>
      <c r="K1158" t="s">
        <v>498</v>
      </c>
      <c r="L1158">
        <v>762344.08</v>
      </c>
      <c r="M1158">
        <v>9933424.7899999991</v>
      </c>
    </row>
    <row r="1159" spans="1:13" hidden="1" x14ac:dyDescent="0.25">
      <c r="A1159">
        <v>1157</v>
      </c>
      <c r="B1159" t="s">
        <v>397</v>
      </c>
      <c r="C1159" t="s">
        <v>398</v>
      </c>
      <c r="D1159" t="s">
        <v>399</v>
      </c>
      <c r="E1159" t="s">
        <v>1429</v>
      </c>
      <c r="F1159" t="s">
        <v>1429</v>
      </c>
      <c r="G1159" t="s">
        <v>228</v>
      </c>
      <c r="H1159">
        <v>-1</v>
      </c>
      <c r="I1159" t="s">
        <v>400</v>
      </c>
      <c r="J1159">
        <v>30123001056</v>
      </c>
      <c r="K1159" t="s">
        <v>498</v>
      </c>
      <c r="L1159">
        <v>691850.5</v>
      </c>
      <c r="M1159">
        <v>9953774.8900000006</v>
      </c>
    </row>
    <row r="1160" spans="1:13" hidden="1" x14ac:dyDescent="0.25">
      <c r="A1160">
        <v>1158</v>
      </c>
      <c r="B1160" t="s">
        <v>397</v>
      </c>
      <c r="C1160" t="s">
        <v>398</v>
      </c>
      <c r="D1160" t="s">
        <v>399</v>
      </c>
      <c r="E1160" t="s">
        <v>1430</v>
      </c>
      <c r="F1160" t="s">
        <v>1430</v>
      </c>
      <c r="G1160" t="s">
        <v>228</v>
      </c>
      <c r="H1160">
        <v>-1</v>
      </c>
      <c r="I1160" t="s">
        <v>400</v>
      </c>
      <c r="J1160">
        <v>30212010051</v>
      </c>
      <c r="K1160" t="s">
        <v>498</v>
      </c>
      <c r="L1160">
        <v>681408.2</v>
      </c>
      <c r="M1160">
        <v>9936761.8900000006</v>
      </c>
    </row>
    <row r="1161" spans="1:13" hidden="1" x14ac:dyDescent="0.25">
      <c r="A1161">
        <v>1159</v>
      </c>
      <c r="B1161" t="s">
        <v>397</v>
      </c>
      <c r="C1161" t="s">
        <v>398</v>
      </c>
      <c r="D1161" t="s">
        <v>399</v>
      </c>
      <c r="E1161" t="s">
        <v>1431</v>
      </c>
      <c r="F1161" t="s">
        <v>1431</v>
      </c>
      <c r="G1161" t="s">
        <v>228</v>
      </c>
      <c r="H1161">
        <v>-1</v>
      </c>
      <c r="I1161" t="s">
        <v>400</v>
      </c>
      <c r="J1161">
        <v>30123001054</v>
      </c>
      <c r="K1161" t="s">
        <v>498</v>
      </c>
      <c r="L1161">
        <v>678793.4</v>
      </c>
      <c r="M1161">
        <v>9983840.4600000009</v>
      </c>
    </row>
    <row r="1162" spans="1:13" hidden="1" x14ac:dyDescent="0.25">
      <c r="A1162">
        <v>1160</v>
      </c>
      <c r="B1162" t="s">
        <v>397</v>
      </c>
      <c r="C1162" t="s">
        <v>398</v>
      </c>
      <c r="D1162" t="s">
        <v>399</v>
      </c>
      <c r="E1162" t="s">
        <v>1432</v>
      </c>
      <c r="F1162" t="s">
        <v>1432</v>
      </c>
      <c r="G1162" t="s">
        <v>228</v>
      </c>
      <c r="H1162">
        <v>-1</v>
      </c>
      <c r="I1162" t="s">
        <v>400</v>
      </c>
      <c r="J1162">
        <v>30213004052</v>
      </c>
      <c r="K1162" t="s">
        <v>498</v>
      </c>
      <c r="L1162">
        <v>662022.97930000001</v>
      </c>
      <c r="M1162">
        <v>9975536.4434999991</v>
      </c>
    </row>
    <row r="1163" spans="1:13" hidden="1" x14ac:dyDescent="0.25">
      <c r="A1163">
        <v>1161</v>
      </c>
      <c r="B1163" t="s">
        <v>397</v>
      </c>
      <c r="C1163" t="s">
        <v>398</v>
      </c>
      <c r="D1163" t="s">
        <v>399</v>
      </c>
      <c r="E1163" t="s">
        <v>477</v>
      </c>
      <c r="F1163" t="s">
        <v>477</v>
      </c>
      <c r="G1163" t="s">
        <v>228</v>
      </c>
      <c r="H1163">
        <v>-1</v>
      </c>
      <c r="I1163" t="s">
        <v>400</v>
      </c>
      <c r="J1163">
        <v>30208004055</v>
      </c>
      <c r="K1163" t="s">
        <v>498</v>
      </c>
      <c r="L1163">
        <v>677841.47</v>
      </c>
      <c r="M1163">
        <v>10014990.58</v>
      </c>
    </row>
    <row r="1164" spans="1:13" hidden="1" x14ac:dyDescent="0.25">
      <c r="A1164">
        <v>1162</v>
      </c>
      <c r="B1164" t="s">
        <v>397</v>
      </c>
      <c r="C1164" t="s">
        <v>398</v>
      </c>
      <c r="D1164" t="s">
        <v>399</v>
      </c>
      <c r="E1164" t="s">
        <v>1433</v>
      </c>
      <c r="F1164" t="s">
        <v>1433</v>
      </c>
      <c r="G1164" t="s">
        <v>1434</v>
      </c>
      <c r="H1164">
        <v>-1</v>
      </c>
      <c r="I1164" t="s">
        <v>400</v>
      </c>
      <c r="J1164">
        <v>30117003055</v>
      </c>
      <c r="K1164" t="s">
        <v>498</v>
      </c>
      <c r="L1164">
        <v>744966.84</v>
      </c>
      <c r="M1164">
        <v>9953751.8900000006</v>
      </c>
    </row>
    <row r="1165" spans="1:13" hidden="1" x14ac:dyDescent="0.25">
      <c r="A1165">
        <v>1163</v>
      </c>
      <c r="B1165" t="s">
        <v>397</v>
      </c>
      <c r="C1165" t="s">
        <v>398</v>
      </c>
      <c r="D1165" t="s">
        <v>399</v>
      </c>
      <c r="E1165" t="s">
        <v>1309</v>
      </c>
      <c r="F1165" t="s">
        <v>1309</v>
      </c>
      <c r="G1165" t="s">
        <v>228</v>
      </c>
      <c r="H1165">
        <v>-1</v>
      </c>
      <c r="I1165" t="s">
        <v>400</v>
      </c>
      <c r="J1165">
        <v>30208005059</v>
      </c>
      <c r="K1165" t="s">
        <v>498</v>
      </c>
      <c r="L1165">
        <v>752952.77</v>
      </c>
      <c r="M1165">
        <v>10121697.710000001</v>
      </c>
    </row>
    <row r="1166" spans="1:13" hidden="1" x14ac:dyDescent="0.25">
      <c r="A1166">
        <v>1164</v>
      </c>
      <c r="B1166" t="s">
        <v>397</v>
      </c>
      <c r="C1166" t="s">
        <v>398</v>
      </c>
      <c r="D1166" t="s">
        <v>399</v>
      </c>
      <c r="E1166" t="s">
        <v>1435</v>
      </c>
      <c r="F1166" t="s">
        <v>1435</v>
      </c>
      <c r="G1166" t="s">
        <v>228</v>
      </c>
      <c r="H1166">
        <v>-1</v>
      </c>
      <c r="I1166" t="s">
        <v>400</v>
      </c>
      <c r="J1166">
        <v>30103002052</v>
      </c>
      <c r="K1166" t="s">
        <v>498</v>
      </c>
      <c r="L1166">
        <v>736739.29</v>
      </c>
      <c r="M1166">
        <v>9698961.5099999998</v>
      </c>
    </row>
    <row r="1167" spans="1:13" hidden="1" x14ac:dyDescent="0.25">
      <c r="A1167">
        <v>1165</v>
      </c>
      <c r="B1167" t="s">
        <v>397</v>
      </c>
      <c r="C1167" t="s">
        <v>398</v>
      </c>
      <c r="D1167" t="s">
        <v>399</v>
      </c>
      <c r="E1167" t="s">
        <v>1436</v>
      </c>
      <c r="F1167" t="s">
        <v>1436</v>
      </c>
      <c r="G1167" t="s">
        <v>1437</v>
      </c>
      <c r="H1167">
        <v>-1</v>
      </c>
      <c r="I1167" t="s">
        <v>400</v>
      </c>
      <c r="J1167">
        <v>30101003056</v>
      </c>
      <c r="K1167" t="s">
        <v>498</v>
      </c>
      <c r="L1167">
        <v>750039.01</v>
      </c>
      <c r="M1167">
        <v>9676276.9199999999</v>
      </c>
    </row>
    <row r="1168" spans="1:13" hidden="1" x14ac:dyDescent="0.25">
      <c r="A1168">
        <v>1166</v>
      </c>
      <c r="B1168" t="s">
        <v>397</v>
      </c>
      <c r="C1168" t="s">
        <v>398</v>
      </c>
      <c r="D1168" t="s">
        <v>399</v>
      </c>
      <c r="E1168" t="s">
        <v>1438</v>
      </c>
      <c r="F1168" t="s">
        <v>1438</v>
      </c>
      <c r="G1168" t="s">
        <v>228</v>
      </c>
      <c r="H1168">
        <v>-1</v>
      </c>
      <c r="I1168" t="s">
        <v>400</v>
      </c>
      <c r="J1168">
        <v>30321005051</v>
      </c>
      <c r="K1168" t="s">
        <v>498</v>
      </c>
      <c r="L1168">
        <v>876092.75430000003</v>
      </c>
      <c r="M1168">
        <v>10070552.2182</v>
      </c>
    </row>
    <row r="1169" spans="1:13" hidden="1" x14ac:dyDescent="0.25">
      <c r="A1169">
        <v>1167</v>
      </c>
      <c r="B1169" t="s">
        <v>397</v>
      </c>
      <c r="C1169" t="s">
        <v>398</v>
      </c>
      <c r="D1169" t="s">
        <v>399</v>
      </c>
      <c r="E1169" t="s">
        <v>1439</v>
      </c>
      <c r="F1169" t="s">
        <v>1439</v>
      </c>
      <c r="G1169" t="s">
        <v>228</v>
      </c>
      <c r="H1169">
        <v>-1</v>
      </c>
      <c r="I1169" t="s">
        <v>400</v>
      </c>
      <c r="J1169">
        <v>30101003059</v>
      </c>
      <c r="K1169" t="s">
        <v>498</v>
      </c>
      <c r="L1169">
        <v>750145.1</v>
      </c>
      <c r="M1169">
        <v>9679866.1999999993</v>
      </c>
    </row>
    <row r="1170" spans="1:13" hidden="1" x14ac:dyDescent="0.25">
      <c r="A1170">
        <v>1168</v>
      </c>
      <c r="B1170" t="s">
        <v>397</v>
      </c>
      <c r="C1170" t="s">
        <v>398</v>
      </c>
      <c r="D1170" t="s">
        <v>399</v>
      </c>
      <c r="E1170" t="s">
        <v>1440</v>
      </c>
      <c r="F1170" t="s">
        <v>1440</v>
      </c>
      <c r="G1170" t="s">
        <v>228</v>
      </c>
      <c r="H1170">
        <v>-1</v>
      </c>
      <c r="I1170" t="s">
        <v>400</v>
      </c>
      <c r="J1170">
        <v>30315007053</v>
      </c>
      <c r="K1170" t="s">
        <v>498</v>
      </c>
      <c r="L1170">
        <v>818312.01</v>
      </c>
      <c r="M1170">
        <v>9958128.9499999993</v>
      </c>
    </row>
    <row r="1171" spans="1:13" hidden="1" x14ac:dyDescent="0.25">
      <c r="A1171">
        <v>1169</v>
      </c>
      <c r="B1171" t="s">
        <v>397</v>
      </c>
      <c r="C1171" t="s">
        <v>398</v>
      </c>
      <c r="D1171" t="s">
        <v>399</v>
      </c>
      <c r="E1171" t="s">
        <v>1441</v>
      </c>
      <c r="F1171" t="s">
        <v>1441</v>
      </c>
      <c r="G1171" t="s">
        <v>228</v>
      </c>
      <c r="H1171">
        <v>-1</v>
      </c>
      <c r="I1171" t="s">
        <v>400</v>
      </c>
      <c r="J1171">
        <v>30104002053</v>
      </c>
      <c r="K1171" t="s">
        <v>498</v>
      </c>
      <c r="L1171">
        <v>849246.60290000006</v>
      </c>
      <c r="M1171">
        <v>10042961.2448</v>
      </c>
    </row>
    <row r="1172" spans="1:13" hidden="1" x14ac:dyDescent="0.25">
      <c r="A1172">
        <v>1170</v>
      </c>
      <c r="B1172" t="s">
        <v>397</v>
      </c>
      <c r="C1172" t="s">
        <v>398</v>
      </c>
      <c r="D1172" t="s">
        <v>399</v>
      </c>
      <c r="E1172" t="s">
        <v>1442</v>
      </c>
      <c r="F1172" t="s">
        <v>1442</v>
      </c>
      <c r="G1172" t="s">
        <v>228</v>
      </c>
      <c r="H1172">
        <v>-1</v>
      </c>
      <c r="I1172" t="s">
        <v>400</v>
      </c>
      <c r="J1172">
        <v>30208007055</v>
      </c>
      <c r="K1172" t="s">
        <v>498</v>
      </c>
      <c r="L1172">
        <v>680922.92</v>
      </c>
      <c r="M1172">
        <v>10118041.369999999</v>
      </c>
    </row>
    <row r="1173" spans="1:13" hidden="1" x14ac:dyDescent="0.25">
      <c r="A1173">
        <v>1171</v>
      </c>
      <c r="B1173" t="s">
        <v>397</v>
      </c>
      <c r="C1173" t="s">
        <v>398</v>
      </c>
      <c r="D1173" t="s">
        <v>399</v>
      </c>
      <c r="E1173" t="s">
        <v>1443</v>
      </c>
      <c r="F1173" t="s">
        <v>1443</v>
      </c>
      <c r="G1173" t="s">
        <v>228</v>
      </c>
      <c r="H1173">
        <v>-1</v>
      </c>
      <c r="I1173" t="s">
        <v>400</v>
      </c>
      <c r="J1173">
        <v>30314009</v>
      </c>
      <c r="K1173" t="s">
        <v>1171</v>
      </c>
      <c r="L1173">
        <v>882949.59939999995</v>
      </c>
      <c r="M1173">
        <v>9695275.8377999999</v>
      </c>
    </row>
    <row r="1174" spans="1:13" hidden="1" x14ac:dyDescent="0.25">
      <c r="A1174">
        <v>1172</v>
      </c>
      <c r="B1174" t="s">
        <v>397</v>
      </c>
      <c r="C1174" t="s">
        <v>398</v>
      </c>
      <c r="D1174" t="s">
        <v>399</v>
      </c>
      <c r="E1174" t="s">
        <v>1444</v>
      </c>
      <c r="F1174" t="s">
        <v>1444</v>
      </c>
      <c r="G1174" t="s">
        <v>228</v>
      </c>
      <c r="H1174">
        <v>-1</v>
      </c>
      <c r="I1174" t="s">
        <v>400</v>
      </c>
      <c r="J1174">
        <v>30314009</v>
      </c>
      <c r="K1174" t="s">
        <v>1171</v>
      </c>
      <c r="L1174">
        <v>887903.34299999999</v>
      </c>
      <c r="M1174">
        <v>9694377.1721000001</v>
      </c>
    </row>
    <row r="1175" spans="1:13" hidden="1" x14ac:dyDescent="0.25">
      <c r="A1175">
        <v>1173</v>
      </c>
      <c r="B1175" t="s">
        <v>397</v>
      </c>
      <c r="C1175" t="s">
        <v>398</v>
      </c>
      <c r="D1175" t="s">
        <v>399</v>
      </c>
      <c r="E1175" t="s">
        <v>1445</v>
      </c>
      <c r="F1175" t="s">
        <v>1445</v>
      </c>
      <c r="G1175" t="s">
        <v>228</v>
      </c>
      <c r="H1175">
        <v>-1</v>
      </c>
      <c r="I1175" t="s">
        <v>400</v>
      </c>
      <c r="J1175">
        <v>30314009</v>
      </c>
      <c r="K1175" t="s">
        <v>1171</v>
      </c>
      <c r="L1175">
        <v>920426.60959999997</v>
      </c>
      <c r="M1175">
        <v>9694268.5547000002</v>
      </c>
    </row>
    <row r="1176" spans="1:13" hidden="1" x14ac:dyDescent="0.25">
      <c r="A1176">
        <v>1174</v>
      </c>
      <c r="B1176" t="s">
        <v>397</v>
      </c>
      <c r="C1176" t="s">
        <v>398</v>
      </c>
      <c r="D1176" t="s">
        <v>399</v>
      </c>
      <c r="E1176" t="s">
        <v>1446</v>
      </c>
      <c r="F1176" t="s">
        <v>1446</v>
      </c>
      <c r="G1176" t="s">
        <v>228</v>
      </c>
      <c r="H1176">
        <v>-1</v>
      </c>
      <c r="I1176" t="s">
        <v>400</v>
      </c>
      <c r="J1176">
        <v>30314009</v>
      </c>
      <c r="K1176" t="s">
        <v>1171</v>
      </c>
      <c r="L1176">
        <v>913317.16570000001</v>
      </c>
      <c r="M1176">
        <v>9690557.9140000008</v>
      </c>
    </row>
    <row r="1177" spans="1:13" hidden="1" x14ac:dyDescent="0.25">
      <c r="A1177">
        <v>1175</v>
      </c>
      <c r="B1177" t="s">
        <v>397</v>
      </c>
      <c r="C1177" t="s">
        <v>398</v>
      </c>
      <c r="D1177" t="s">
        <v>399</v>
      </c>
      <c r="E1177" t="s">
        <v>1447</v>
      </c>
      <c r="F1177" t="s">
        <v>1447</v>
      </c>
      <c r="G1177" t="s">
        <v>228</v>
      </c>
      <c r="H1177">
        <v>-1</v>
      </c>
      <c r="I1177" t="s">
        <v>400</v>
      </c>
      <c r="J1177">
        <v>30104001061</v>
      </c>
      <c r="K1177" t="s">
        <v>498</v>
      </c>
      <c r="L1177">
        <v>857978.83860000002</v>
      </c>
      <c r="M1177">
        <v>10071441.7359</v>
      </c>
    </row>
    <row r="1178" spans="1:13" hidden="1" x14ac:dyDescent="0.25">
      <c r="A1178">
        <v>1176</v>
      </c>
      <c r="B1178" t="s">
        <v>397</v>
      </c>
      <c r="C1178" t="s">
        <v>398</v>
      </c>
      <c r="D1178" t="s">
        <v>399</v>
      </c>
      <c r="E1178" t="s">
        <v>814</v>
      </c>
      <c r="F1178" t="s">
        <v>814</v>
      </c>
      <c r="G1178" t="s">
        <v>228</v>
      </c>
      <c r="H1178">
        <v>-1</v>
      </c>
      <c r="I1178" t="s">
        <v>400</v>
      </c>
      <c r="J1178">
        <v>30321001053</v>
      </c>
      <c r="K1178" t="s">
        <v>498</v>
      </c>
      <c r="L1178">
        <v>958880.18929999997</v>
      </c>
      <c r="M1178">
        <v>10020493.845899999</v>
      </c>
    </row>
    <row r="1179" spans="1:13" hidden="1" x14ac:dyDescent="0.25">
      <c r="A1179">
        <v>1177</v>
      </c>
      <c r="B1179" t="s">
        <v>397</v>
      </c>
      <c r="C1179" t="s">
        <v>398</v>
      </c>
      <c r="D1179" t="s">
        <v>399</v>
      </c>
      <c r="E1179" t="s">
        <v>1448</v>
      </c>
      <c r="F1179" t="s">
        <v>1448</v>
      </c>
      <c r="G1179" t="s">
        <v>228</v>
      </c>
      <c r="H1179">
        <v>-1</v>
      </c>
      <c r="I1179" t="s">
        <v>400</v>
      </c>
      <c r="J1179">
        <v>30208007055</v>
      </c>
      <c r="K1179" t="s">
        <v>498</v>
      </c>
      <c r="L1179">
        <v>704550.81</v>
      </c>
      <c r="M1179">
        <v>10121249.51</v>
      </c>
    </row>
    <row r="1180" spans="1:13" hidden="1" x14ac:dyDescent="0.25">
      <c r="A1180">
        <v>1178</v>
      </c>
      <c r="B1180" t="s">
        <v>397</v>
      </c>
      <c r="C1180" t="s">
        <v>398</v>
      </c>
      <c r="D1180" t="s">
        <v>399</v>
      </c>
      <c r="E1180" t="s">
        <v>1449</v>
      </c>
      <c r="F1180" t="s">
        <v>1449</v>
      </c>
      <c r="G1180" t="s">
        <v>228</v>
      </c>
      <c r="H1180">
        <v>-1</v>
      </c>
      <c r="I1180" t="s">
        <v>400</v>
      </c>
      <c r="J1180">
        <v>30101008051</v>
      </c>
      <c r="K1180" t="s">
        <v>498</v>
      </c>
      <c r="L1180">
        <v>684656.34</v>
      </c>
      <c r="M1180">
        <v>9642187.9100000001</v>
      </c>
    </row>
    <row r="1181" spans="1:13" hidden="1" x14ac:dyDescent="0.25">
      <c r="A1181">
        <v>1179</v>
      </c>
      <c r="B1181" t="s">
        <v>397</v>
      </c>
      <c r="C1181" t="s">
        <v>398</v>
      </c>
      <c r="D1181" t="s">
        <v>399</v>
      </c>
      <c r="E1181" t="s">
        <v>1450</v>
      </c>
      <c r="F1181" t="s">
        <v>1450</v>
      </c>
      <c r="G1181" t="s">
        <v>228</v>
      </c>
      <c r="H1181">
        <v>-1</v>
      </c>
      <c r="I1181" t="s">
        <v>400</v>
      </c>
      <c r="J1181">
        <v>30123002051</v>
      </c>
      <c r="K1181" t="s">
        <v>498</v>
      </c>
      <c r="L1181">
        <v>667390.01</v>
      </c>
      <c r="M1181">
        <v>9996069.9700000007</v>
      </c>
    </row>
    <row r="1182" spans="1:13" hidden="1" x14ac:dyDescent="0.25">
      <c r="A1182">
        <v>1180</v>
      </c>
      <c r="B1182" t="s">
        <v>397</v>
      </c>
      <c r="C1182" t="s">
        <v>398</v>
      </c>
      <c r="D1182" t="s">
        <v>399</v>
      </c>
      <c r="E1182" t="s">
        <v>1451</v>
      </c>
      <c r="F1182" t="s">
        <v>1451</v>
      </c>
      <c r="G1182" t="s">
        <v>228</v>
      </c>
      <c r="H1182">
        <v>-1</v>
      </c>
      <c r="I1182" t="s">
        <v>400</v>
      </c>
      <c r="J1182">
        <v>30123002052</v>
      </c>
      <c r="K1182" t="s">
        <v>498</v>
      </c>
      <c r="L1182">
        <v>673056.25</v>
      </c>
      <c r="M1182">
        <v>9993748.7300000004</v>
      </c>
    </row>
    <row r="1183" spans="1:13" hidden="1" x14ac:dyDescent="0.25">
      <c r="A1183">
        <v>1181</v>
      </c>
      <c r="B1183" t="s">
        <v>397</v>
      </c>
      <c r="C1183" t="s">
        <v>398</v>
      </c>
      <c r="D1183" t="s">
        <v>399</v>
      </c>
      <c r="E1183" t="s">
        <v>1452</v>
      </c>
      <c r="F1183" t="s">
        <v>1452</v>
      </c>
      <c r="G1183" t="s">
        <v>228</v>
      </c>
      <c r="H1183">
        <v>-1</v>
      </c>
      <c r="I1183" t="s">
        <v>400</v>
      </c>
      <c r="J1183">
        <v>30212001055</v>
      </c>
      <c r="K1183" t="s">
        <v>498</v>
      </c>
      <c r="L1183">
        <v>691535.18</v>
      </c>
      <c r="M1183">
        <v>9811585.4199999999</v>
      </c>
    </row>
    <row r="1184" spans="1:13" hidden="1" x14ac:dyDescent="0.25">
      <c r="A1184">
        <v>1182</v>
      </c>
      <c r="B1184" t="s">
        <v>397</v>
      </c>
      <c r="C1184" t="s">
        <v>398</v>
      </c>
      <c r="D1184" t="s">
        <v>399</v>
      </c>
      <c r="E1184" t="s">
        <v>558</v>
      </c>
      <c r="F1184" t="s">
        <v>558</v>
      </c>
      <c r="G1184" t="s">
        <v>228</v>
      </c>
      <c r="H1184">
        <v>-1</v>
      </c>
      <c r="I1184" t="s">
        <v>400</v>
      </c>
      <c r="J1184">
        <v>30314003057</v>
      </c>
      <c r="K1184" t="s">
        <v>498</v>
      </c>
      <c r="L1184">
        <v>789304.52500000002</v>
      </c>
      <c r="M1184">
        <v>9678244.9945</v>
      </c>
    </row>
    <row r="1185" spans="1:13" hidden="1" x14ac:dyDescent="0.25">
      <c r="A1185">
        <v>1183</v>
      </c>
      <c r="B1185" t="s">
        <v>397</v>
      </c>
      <c r="C1185" t="s">
        <v>398</v>
      </c>
      <c r="D1185" t="s">
        <v>399</v>
      </c>
      <c r="E1185" t="s">
        <v>1135</v>
      </c>
      <c r="F1185" t="s">
        <v>1135</v>
      </c>
      <c r="G1185" t="s">
        <v>228</v>
      </c>
      <c r="H1185">
        <v>-1</v>
      </c>
      <c r="I1185" t="s">
        <v>400</v>
      </c>
      <c r="J1185">
        <v>30207014</v>
      </c>
      <c r="K1185" t="s">
        <v>1171</v>
      </c>
      <c r="L1185">
        <v>603297.82579999999</v>
      </c>
      <c r="M1185">
        <v>9580226.7806000002</v>
      </c>
    </row>
    <row r="1186" spans="1:13" hidden="1" x14ac:dyDescent="0.25">
      <c r="A1186">
        <v>1184</v>
      </c>
      <c r="B1186" t="s">
        <v>397</v>
      </c>
      <c r="C1186" t="s">
        <v>398</v>
      </c>
      <c r="D1186" t="s">
        <v>399</v>
      </c>
      <c r="E1186" t="s">
        <v>1453</v>
      </c>
      <c r="F1186" t="s">
        <v>1453</v>
      </c>
      <c r="G1186" t="s">
        <v>228</v>
      </c>
      <c r="H1186">
        <v>-1</v>
      </c>
      <c r="I1186" t="s">
        <v>400</v>
      </c>
      <c r="J1186">
        <v>30111013</v>
      </c>
      <c r="K1186" t="s">
        <v>1171</v>
      </c>
      <c r="L1186">
        <v>581320.58470000001</v>
      </c>
      <c r="M1186">
        <v>9513265.9304000009</v>
      </c>
    </row>
    <row r="1187" spans="1:13" hidden="1" x14ac:dyDescent="0.25">
      <c r="A1187">
        <v>1185</v>
      </c>
      <c r="B1187" t="s">
        <v>397</v>
      </c>
      <c r="C1187" t="s">
        <v>398</v>
      </c>
      <c r="D1187" t="s">
        <v>399</v>
      </c>
      <c r="E1187" t="s">
        <v>1454</v>
      </c>
      <c r="F1187" t="s">
        <v>1454</v>
      </c>
      <c r="G1187" t="s">
        <v>228</v>
      </c>
      <c r="H1187">
        <v>-1</v>
      </c>
      <c r="I1187" t="s">
        <v>400</v>
      </c>
      <c r="J1187">
        <v>30319006</v>
      </c>
      <c r="K1187" t="s">
        <v>1171</v>
      </c>
      <c r="L1187">
        <v>772877.76</v>
      </c>
      <c r="M1187">
        <v>9603835.1899999995</v>
      </c>
    </row>
    <row r="1188" spans="1:13" hidden="1" x14ac:dyDescent="0.25">
      <c r="A1188">
        <v>1186</v>
      </c>
      <c r="B1188" t="s">
        <v>397</v>
      </c>
      <c r="C1188" t="s">
        <v>398</v>
      </c>
      <c r="D1188" t="s">
        <v>399</v>
      </c>
      <c r="E1188" t="s">
        <v>1455</v>
      </c>
      <c r="F1188" t="s">
        <v>1455</v>
      </c>
      <c r="G1188" t="s">
        <v>228</v>
      </c>
      <c r="H1188">
        <v>-1</v>
      </c>
      <c r="I1188" t="s">
        <v>400</v>
      </c>
      <c r="J1188">
        <v>30319003</v>
      </c>
      <c r="K1188" t="s">
        <v>1171</v>
      </c>
      <c r="L1188">
        <v>757168.93</v>
      </c>
      <c r="M1188">
        <v>9520046.5</v>
      </c>
    </row>
    <row r="1189" spans="1:13" hidden="1" x14ac:dyDescent="0.25">
      <c r="A1189">
        <v>1187</v>
      </c>
      <c r="B1189" t="s">
        <v>397</v>
      </c>
      <c r="C1189" t="s">
        <v>398</v>
      </c>
      <c r="D1189" t="s">
        <v>399</v>
      </c>
      <c r="E1189" t="s">
        <v>1456</v>
      </c>
      <c r="F1189" t="s">
        <v>1456</v>
      </c>
      <c r="G1189" t="s">
        <v>228</v>
      </c>
      <c r="H1189">
        <v>-1</v>
      </c>
      <c r="I1189" t="s">
        <v>400</v>
      </c>
      <c r="J1189">
        <v>30111013</v>
      </c>
      <c r="K1189" t="s">
        <v>1171</v>
      </c>
      <c r="L1189">
        <v>567405.64740000002</v>
      </c>
      <c r="M1189">
        <v>9504963.9274000004</v>
      </c>
    </row>
    <row r="1190" spans="1:13" hidden="1" x14ac:dyDescent="0.25">
      <c r="A1190">
        <v>1188</v>
      </c>
      <c r="B1190" t="s">
        <v>397</v>
      </c>
      <c r="C1190" t="s">
        <v>398</v>
      </c>
      <c r="D1190" t="s">
        <v>399</v>
      </c>
      <c r="E1190" t="s">
        <v>1457</v>
      </c>
      <c r="F1190" t="s">
        <v>1457</v>
      </c>
      <c r="G1190" t="s">
        <v>228</v>
      </c>
      <c r="H1190">
        <v>-1</v>
      </c>
      <c r="I1190" t="s">
        <v>400</v>
      </c>
      <c r="J1190">
        <v>30314009</v>
      </c>
      <c r="K1190" t="s">
        <v>1171</v>
      </c>
      <c r="L1190">
        <v>904094.20570000005</v>
      </c>
      <c r="M1190">
        <v>9686623.5105000008</v>
      </c>
    </row>
    <row r="1191" spans="1:13" hidden="1" x14ac:dyDescent="0.25">
      <c r="A1191">
        <v>1189</v>
      </c>
      <c r="B1191" t="s">
        <v>397</v>
      </c>
      <c r="C1191" t="s">
        <v>398</v>
      </c>
      <c r="D1191" t="s">
        <v>399</v>
      </c>
      <c r="E1191" t="s">
        <v>1458</v>
      </c>
      <c r="F1191" t="s">
        <v>1458</v>
      </c>
      <c r="G1191" t="s">
        <v>228</v>
      </c>
      <c r="H1191">
        <v>-1</v>
      </c>
      <c r="I1191" t="s">
        <v>400</v>
      </c>
      <c r="J1191">
        <v>30111013</v>
      </c>
      <c r="K1191" t="s">
        <v>1171</v>
      </c>
      <c r="L1191">
        <v>572174.9682</v>
      </c>
      <c r="M1191">
        <v>9511351.0818000007</v>
      </c>
    </row>
    <row r="1192" spans="1:13" hidden="1" x14ac:dyDescent="0.25">
      <c r="A1192">
        <v>1190</v>
      </c>
      <c r="B1192" t="s">
        <v>397</v>
      </c>
      <c r="C1192" t="s">
        <v>398</v>
      </c>
      <c r="D1192" t="s">
        <v>399</v>
      </c>
      <c r="E1192" t="s">
        <v>1459</v>
      </c>
      <c r="F1192" t="s">
        <v>1459</v>
      </c>
      <c r="G1192" t="s">
        <v>228</v>
      </c>
      <c r="H1192">
        <v>-1</v>
      </c>
      <c r="I1192" t="s">
        <v>400</v>
      </c>
      <c r="J1192">
        <v>30111013</v>
      </c>
      <c r="K1192" t="s">
        <v>1171</v>
      </c>
      <c r="L1192">
        <v>562189.35210000002</v>
      </c>
      <c r="M1192">
        <v>9517072.5778000001</v>
      </c>
    </row>
    <row r="1193" spans="1:13" hidden="1" x14ac:dyDescent="0.25">
      <c r="A1193">
        <v>1191</v>
      </c>
      <c r="B1193" t="s">
        <v>397</v>
      </c>
      <c r="C1193" t="s">
        <v>398</v>
      </c>
      <c r="D1193" t="s">
        <v>399</v>
      </c>
      <c r="E1193" t="s">
        <v>1460</v>
      </c>
      <c r="F1193" t="s">
        <v>1460</v>
      </c>
      <c r="G1193" t="s">
        <v>228</v>
      </c>
      <c r="H1193">
        <v>-1</v>
      </c>
      <c r="I1193" t="s">
        <v>400</v>
      </c>
      <c r="J1193">
        <v>30319002</v>
      </c>
      <c r="K1193" t="s">
        <v>1171</v>
      </c>
      <c r="L1193">
        <v>697854.48860000004</v>
      </c>
      <c r="M1193">
        <v>9451648.0797000006</v>
      </c>
    </row>
    <row r="1194" spans="1:13" hidden="1" x14ac:dyDescent="0.25">
      <c r="A1194">
        <v>1192</v>
      </c>
      <c r="B1194" t="s">
        <v>397</v>
      </c>
      <c r="C1194" t="s">
        <v>398</v>
      </c>
      <c r="D1194" t="s">
        <v>399</v>
      </c>
      <c r="E1194" t="s">
        <v>1461</v>
      </c>
      <c r="F1194" t="s">
        <v>1461</v>
      </c>
      <c r="G1194" t="s">
        <v>228</v>
      </c>
      <c r="H1194">
        <v>-1</v>
      </c>
      <c r="I1194" t="s">
        <v>400</v>
      </c>
      <c r="J1194">
        <v>30319008</v>
      </c>
      <c r="K1194" t="s">
        <v>1171</v>
      </c>
      <c r="L1194">
        <v>718708.7341</v>
      </c>
      <c r="M1194">
        <v>9485481.8247999996</v>
      </c>
    </row>
    <row r="1195" spans="1:13" hidden="1" x14ac:dyDescent="0.25">
      <c r="A1195">
        <v>1193</v>
      </c>
      <c r="B1195" t="s">
        <v>397</v>
      </c>
      <c r="C1195" t="s">
        <v>398</v>
      </c>
      <c r="D1195" t="s">
        <v>399</v>
      </c>
      <c r="E1195" t="s">
        <v>1462</v>
      </c>
      <c r="F1195" t="s">
        <v>1462</v>
      </c>
      <c r="G1195" t="s">
        <v>228</v>
      </c>
      <c r="H1195">
        <v>-1</v>
      </c>
      <c r="I1195" t="s">
        <v>400</v>
      </c>
      <c r="J1195">
        <v>30314009</v>
      </c>
      <c r="K1195" t="s">
        <v>1171</v>
      </c>
      <c r="L1195">
        <v>903917.48080000002</v>
      </c>
      <c r="M1195">
        <v>9696271.8420000002</v>
      </c>
    </row>
    <row r="1196" spans="1:13" hidden="1" x14ac:dyDescent="0.25">
      <c r="A1196">
        <v>1194</v>
      </c>
      <c r="B1196" t="s">
        <v>397</v>
      </c>
      <c r="C1196" t="s">
        <v>398</v>
      </c>
      <c r="D1196" t="s">
        <v>399</v>
      </c>
      <c r="E1196" t="s">
        <v>1463</v>
      </c>
      <c r="F1196" t="s">
        <v>1463</v>
      </c>
      <c r="G1196" t="s">
        <v>228</v>
      </c>
      <c r="H1196">
        <v>-1</v>
      </c>
      <c r="I1196" t="s">
        <v>400</v>
      </c>
      <c r="J1196">
        <v>30104004</v>
      </c>
      <c r="K1196" t="s">
        <v>1171</v>
      </c>
      <c r="L1196">
        <v>810312.24</v>
      </c>
      <c r="M1196">
        <v>10086684.390000001</v>
      </c>
    </row>
    <row r="1197" spans="1:13" hidden="1" x14ac:dyDescent="0.25">
      <c r="A1197">
        <v>1195</v>
      </c>
      <c r="B1197" t="s">
        <v>397</v>
      </c>
      <c r="C1197" t="s">
        <v>398</v>
      </c>
      <c r="D1197" t="s">
        <v>399</v>
      </c>
      <c r="E1197" t="s">
        <v>1464</v>
      </c>
      <c r="F1197" t="s">
        <v>1464</v>
      </c>
      <c r="G1197" t="s">
        <v>228</v>
      </c>
      <c r="H1197">
        <v>-1</v>
      </c>
      <c r="I1197" t="s">
        <v>400</v>
      </c>
      <c r="J1197">
        <v>30319009</v>
      </c>
      <c r="K1197" t="s">
        <v>1171</v>
      </c>
      <c r="L1197">
        <v>761040.49589999998</v>
      </c>
      <c r="M1197">
        <v>9558764.7981000002</v>
      </c>
    </row>
    <row r="1198" spans="1:13" hidden="1" x14ac:dyDescent="0.25">
      <c r="A1198">
        <v>1196</v>
      </c>
      <c r="B1198" t="s">
        <v>397</v>
      </c>
      <c r="C1198" t="s">
        <v>398</v>
      </c>
      <c r="D1198" t="s">
        <v>399</v>
      </c>
      <c r="E1198" t="s">
        <v>1465</v>
      </c>
      <c r="F1198" t="s">
        <v>1465</v>
      </c>
      <c r="G1198" t="s">
        <v>228</v>
      </c>
      <c r="H1198">
        <v>-1</v>
      </c>
      <c r="I1198" t="s">
        <v>400</v>
      </c>
      <c r="J1198">
        <v>30314012</v>
      </c>
      <c r="K1198" t="s">
        <v>1171</v>
      </c>
      <c r="L1198">
        <v>829606.87</v>
      </c>
      <c r="M1198">
        <v>9653075.3399999999</v>
      </c>
    </row>
    <row r="1199" spans="1:13" hidden="1" x14ac:dyDescent="0.25">
      <c r="A1199">
        <v>1197</v>
      </c>
      <c r="B1199" t="s">
        <v>397</v>
      </c>
      <c r="C1199" t="s">
        <v>398</v>
      </c>
      <c r="D1199" t="s">
        <v>399</v>
      </c>
      <c r="E1199" t="s">
        <v>1466</v>
      </c>
      <c r="F1199" t="s">
        <v>1466</v>
      </c>
      <c r="G1199" t="s">
        <v>228</v>
      </c>
      <c r="H1199">
        <v>-1</v>
      </c>
      <c r="I1199" t="s">
        <v>400</v>
      </c>
      <c r="J1199">
        <v>30314012</v>
      </c>
      <c r="K1199" t="s">
        <v>1171</v>
      </c>
      <c r="L1199">
        <v>848902.79390000005</v>
      </c>
      <c r="M1199">
        <v>9677116.8565999996</v>
      </c>
    </row>
    <row r="1200" spans="1:13" hidden="1" x14ac:dyDescent="0.25">
      <c r="A1200">
        <v>1198</v>
      </c>
      <c r="B1200" t="s">
        <v>397</v>
      </c>
      <c r="C1200" t="s">
        <v>398</v>
      </c>
      <c r="D1200" t="s">
        <v>399</v>
      </c>
      <c r="E1200" t="s">
        <v>1467</v>
      </c>
      <c r="F1200" t="s">
        <v>1467</v>
      </c>
      <c r="G1200" t="s">
        <v>228</v>
      </c>
      <c r="H1200">
        <v>-1</v>
      </c>
      <c r="I1200" t="s">
        <v>400</v>
      </c>
      <c r="J1200">
        <v>30314012</v>
      </c>
      <c r="K1200" t="s">
        <v>1171</v>
      </c>
      <c r="L1200">
        <v>839647.50950000004</v>
      </c>
      <c r="M1200">
        <v>9681476.5343999993</v>
      </c>
    </row>
    <row r="1201" spans="1:13" hidden="1" x14ac:dyDescent="0.25">
      <c r="A1201">
        <v>1199</v>
      </c>
      <c r="B1201" t="s">
        <v>397</v>
      </c>
      <c r="C1201" t="s">
        <v>398</v>
      </c>
      <c r="D1201" t="s">
        <v>399</v>
      </c>
      <c r="E1201" t="s">
        <v>1468</v>
      </c>
      <c r="F1201" t="s">
        <v>1468</v>
      </c>
      <c r="G1201" t="s">
        <v>228</v>
      </c>
      <c r="H1201">
        <v>-1</v>
      </c>
      <c r="I1201" t="s">
        <v>400</v>
      </c>
      <c r="J1201">
        <v>30111013</v>
      </c>
      <c r="K1201" t="s">
        <v>1171</v>
      </c>
      <c r="L1201">
        <v>561549.05500000005</v>
      </c>
      <c r="M1201">
        <v>9511974.3750999998</v>
      </c>
    </row>
    <row r="1202" spans="1:13" hidden="1" x14ac:dyDescent="0.25">
      <c r="A1202">
        <v>1200</v>
      </c>
      <c r="B1202" t="s">
        <v>397</v>
      </c>
      <c r="C1202" t="s">
        <v>398</v>
      </c>
      <c r="D1202" t="s">
        <v>399</v>
      </c>
      <c r="E1202" t="s">
        <v>1469</v>
      </c>
      <c r="F1202" t="s">
        <v>1469</v>
      </c>
      <c r="G1202" t="s">
        <v>228</v>
      </c>
      <c r="H1202">
        <v>-1</v>
      </c>
      <c r="I1202" t="s">
        <v>400</v>
      </c>
      <c r="J1202">
        <v>30111008</v>
      </c>
      <c r="K1202" t="s">
        <v>1171</v>
      </c>
      <c r="L1202">
        <v>635950.71</v>
      </c>
      <c r="M1202">
        <v>9506277.2100000009</v>
      </c>
    </row>
    <row r="1203" spans="1:13" hidden="1" x14ac:dyDescent="0.25">
      <c r="A1203">
        <v>1201</v>
      </c>
      <c r="B1203" t="s">
        <v>397</v>
      </c>
      <c r="C1203" t="s">
        <v>398</v>
      </c>
      <c r="D1203" t="s">
        <v>399</v>
      </c>
      <c r="E1203" t="s">
        <v>1470</v>
      </c>
      <c r="F1203" t="s">
        <v>1470</v>
      </c>
      <c r="G1203" t="s">
        <v>228</v>
      </c>
      <c r="H1203">
        <v>-1</v>
      </c>
      <c r="I1203" t="s">
        <v>400</v>
      </c>
      <c r="J1203">
        <v>30319006</v>
      </c>
      <c r="K1203" t="s">
        <v>1171</v>
      </c>
      <c r="L1203">
        <v>772585.26760000002</v>
      </c>
      <c r="M1203">
        <v>9593340.1468000002</v>
      </c>
    </row>
    <row r="1204" spans="1:13" hidden="1" x14ac:dyDescent="0.25">
      <c r="A1204">
        <v>1202</v>
      </c>
      <c r="B1204" t="s">
        <v>397</v>
      </c>
      <c r="C1204" t="s">
        <v>398</v>
      </c>
      <c r="D1204" t="s">
        <v>399</v>
      </c>
      <c r="E1204" t="s">
        <v>1471</v>
      </c>
      <c r="F1204" t="s">
        <v>1471</v>
      </c>
      <c r="G1204" t="s">
        <v>228</v>
      </c>
      <c r="H1204">
        <v>-1</v>
      </c>
      <c r="I1204" t="s">
        <v>400</v>
      </c>
      <c r="J1204">
        <v>30319007</v>
      </c>
      <c r="K1204" t="s">
        <v>1171</v>
      </c>
      <c r="L1204">
        <v>757428.25870000001</v>
      </c>
      <c r="M1204">
        <v>9558344.6407999992</v>
      </c>
    </row>
    <row r="1205" spans="1:13" hidden="1" x14ac:dyDescent="0.25">
      <c r="A1205">
        <v>1203</v>
      </c>
      <c r="B1205" t="s">
        <v>397</v>
      </c>
      <c r="C1205" t="s">
        <v>398</v>
      </c>
      <c r="D1205" t="s">
        <v>399</v>
      </c>
      <c r="E1205" t="s">
        <v>1067</v>
      </c>
      <c r="F1205" t="s">
        <v>1067</v>
      </c>
      <c r="G1205" t="s">
        <v>1443</v>
      </c>
      <c r="H1205">
        <v>-1</v>
      </c>
      <c r="I1205" t="s">
        <v>400</v>
      </c>
      <c r="J1205">
        <v>30314002</v>
      </c>
      <c r="K1205" t="s">
        <v>1171</v>
      </c>
      <c r="L1205">
        <v>778342.41</v>
      </c>
      <c r="M1205">
        <v>9614621.2200000007</v>
      </c>
    </row>
    <row r="1206" spans="1:13" hidden="1" x14ac:dyDescent="0.25">
      <c r="A1206">
        <v>1204</v>
      </c>
      <c r="B1206" t="s">
        <v>397</v>
      </c>
      <c r="C1206" t="s">
        <v>398</v>
      </c>
      <c r="D1206" t="s">
        <v>399</v>
      </c>
      <c r="E1206" t="s">
        <v>1472</v>
      </c>
      <c r="F1206" t="s">
        <v>1472</v>
      </c>
      <c r="G1206" t="s">
        <v>228</v>
      </c>
      <c r="H1206">
        <v>-1</v>
      </c>
      <c r="I1206" t="s">
        <v>400</v>
      </c>
      <c r="J1206">
        <v>30111013</v>
      </c>
      <c r="K1206" t="s">
        <v>1171</v>
      </c>
      <c r="L1206">
        <v>565596.72420000006</v>
      </c>
      <c r="M1206">
        <v>9544357.6610000003</v>
      </c>
    </row>
    <row r="1207" spans="1:13" hidden="1" x14ac:dyDescent="0.25">
      <c r="A1207">
        <v>1205</v>
      </c>
      <c r="B1207" t="s">
        <v>397</v>
      </c>
      <c r="C1207" t="s">
        <v>398</v>
      </c>
      <c r="D1207" t="s">
        <v>399</v>
      </c>
      <c r="E1207" t="s">
        <v>1473</v>
      </c>
      <c r="F1207" t="s">
        <v>1473</v>
      </c>
      <c r="G1207" t="s">
        <v>228</v>
      </c>
      <c r="H1207">
        <v>-1</v>
      </c>
      <c r="I1207" t="s">
        <v>400</v>
      </c>
      <c r="J1207">
        <v>30111013</v>
      </c>
      <c r="K1207" t="s">
        <v>1171</v>
      </c>
      <c r="L1207">
        <v>573773.60400000005</v>
      </c>
      <c r="M1207">
        <v>9526227.2595000006</v>
      </c>
    </row>
    <row r="1208" spans="1:13" hidden="1" x14ac:dyDescent="0.25">
      <c r="A1208">
        <v>1206</v>
      </c>
      <c r="B1208" t="s">
        <v>397</v>
      </c>
      <c r="C1208" t="s">
        <v>398</v>
      </c>
      <c r="D1208" t="s">
        <v>399</v>
      </c>
      <c r="E1208" t="s">
        <v>1474</v>
      </c>
      <c r="F1208" t="s">
        <v>1474</v>
      </c>
      <c r="G1208" t="s">
        <v>228</v>
      </c>
      <c r="H1208">
        <v>-1</v>
      </c>
      <c r="I1208" t="s">
        <v>400</v>
      </c>
      <c r="J1208">
        <v>30111004</v>
      </c>
      <c r="K1208" t="s">
        <v>1171</v>
      </c>
      <c r="L1208">
        <v>588282.68370000005</v>
      </c>
      <c r="M1208">
        <v>9533205.5769999996</v>
      </c>
    </row>
    <row r="1209" spans="1:13" hidden="1" x14ac:dyDescent="0.25">
      <c r="A1209">
        <v>1207</v>
      </c>
      <c r="B1209" t="s">
        <v>397</v>
      </c>
      <c r="C1209" t="s">
        <v>398</v>
      </c>
      <c r="D1209" t="s">
        <v>399</v>
      </c>
      <c r="E1209" t="s">
        <v>1475</v>
      </c>
      <c r="F1209" t="s">
        <v>1475</v>
      </c>
      <c r="G1209" t="s">
        <v>228</v>
      </c>
      <c r="H1209">
        <v>-1</v>
      </c>
      <c r="I1209" t="s">
        <v>400</v>
      </c>
      <c r="J1209">
        <v>30208002</v>
      </c>
      <c r="K1209" t="s">
        <v>1171</v>
      </c>
      <c r="L1209">
        <v>737176.04</v>
      </c>
      <c r="M1209">
        <v>10152698.35</v>
      </c>
    </row>
    <row r="1210" spans="1:13" hidden="1" x14ac:dyDescent="0.25">
      <c r="A1210">
        <v>1208</v>
      </c>
      <c r="B1210" t="s">
        <v>397</v>
      </c>
      <c r="C1210" t="s">
        <v>398</v>
      </c>
      <c r="D1210" t="s">
        <v>399</v>
      </c>
      <c r="E1210" t="s">
        <v>1476</v>
      </c>
      <c r="F1210" t="s">
        <v>1476</v>
      </c>
      <c r="G1210" t="s">
        <v>228</v>
      </c>
      <c r="H1210">
        <v>-1</v>
      </c>
      <c r="I1210" t="s">
        <v>400</v>
      </c>
      <c r="J1210">
        <v>30314012</v>
      </c>
      <c r="K1210" t="s">
        <v>1171</v>
      </c>
      <c r="L1210">
        <v>865754.52659999998</v>
      </c>
      <c r="M1210">
        <v>9673628.5219000001</v>
      </c>
    </row>
    <row r="1211" spans="1:13" hidden="1" x14ac:dyDescent="0.25">
      <c r="A1211">
        <v>1209</v>
      </c>
      <c r="B1211" t="s">
        <v>397</v>
      </c>
      <c r="C1211" t="s">
        <v>398</v>
      </c>
      <c r="D1211" t="s">
        <v>399</v>
      </c>
      <c r="E1211" t="s">
        <v>1477</v>
      </c>
      <c r="F1211" t="s">
        <v>1477</v>
      </c>
      <c r="G1211" t="s">
        <v>228</v>
      </c>
      <c r="H1211">
        <v>-1</v>
      </c>
      <c r="I1211" t="s">
        <v>400</v>
      </c>
      <c r="J1211">
        <v>30321001</v>
      </c>
      <c r="K1211" t="s">
        <v>1171</v>
      </c>
      <c r="L1211">
        <v>1014740.8571</v>
      </c>
      <c r="M1211">
        <v>10027831.8303</v>
      </c>
    </row>
    <row r="1212" spans="1:13" hidden="1" x14ac:dyDescent="0.25">
      <c r="A1212">
        <v>1210</v>
      </c>
      <c r="B1212" t="s">
        <v>397</v>
      </c>
      <c r="C1212" t="s">
        <v>398</v>
      </c>
      <c r="D1212" t="s">
        <v>399</v>
      </c>
      <c r="E1212" t="s">
        <v>1478</v>
      </c>
      <c r="F1212" t="s">
        <v>1478</v>
      </c>
      <c r="G1212" t="s">
        <v>228</v>
      </c>
      <c r="H1212">
        <v>-1</v>
      </c>
      <c r="I1212" t="s">
        <v>400</v>
      </c>
      <c r="J1212">
        <v>30121003</v>
      </c>
      <c r="K1212" t="s">
        <v>1171</v>
      </c>
      <c r="L1212">
        <v>1043870.4416</v>
      </c>
      <c r="M1212">
        <v>10035148.5886</v>
      </c>
    </row>
    <row r="1213" spans="1:13" hidden="1" x14ac:dyDescent="0.25">
      <c r="A1213">
        <v>1211</v>
      </c>
      <c r="B1213" t="s">
        <v>397</v>
      </c>
      <c r="C1213" t="s">
        <v>398</v>
      </c>
      <c r="D1213" t="s">
        <v>399</v>
      </c>
      <c r="E1213" t="s">
        <v>1479</v>
      </c>
      <c r="F1213" t="s">
        <v>1479</v>
      </c>
      <c r="G1213" t="s">
        <v>228</v>
      </c>
      <c r="H1213">
        <v>-1</v>
      </c>
      <c r="I1213" t="s">
        <v>400</v>
      </c>
      <c r="J1213">
        <v>30316001</v>
      </c>
      <c r="K1213" t="s">
        <v>1171</v>
      </c>
      <c r="L1213">
        <v>1010166.9092</v>
      </c>
      <c r="M1213">
        <v>9735342.7796999998</v>
      </c>
    </row>
    <row r="1214" spans="1:13" hidden="1" x14ac:dyDescent="0.25">
      <c r="A1214">
        <v>1212</v>
      </c>
      <c r="B1214" t="s">
        <v>397</v>
      </c>
      <c r="C1214" t="s">
        <v>398</v>
      </c>
      <c r="D1214" t="s">
        <v>399</v>
      </c>
      <c r="E1214" t="s">
        <v>1480</v>
      </c>
      <c r="F1214" t="s">
        <v>1480</v>
      </c>
      <c r="G1214" t="s">
        <v>228</v>
      </c>
      <c r="H1214">
        <v>-1</v>
      </c>
      <c r="I1214" t="s">
        <v>400</v>
      </c>
      <c r="J1214">
        <v>30104001</v>
      </c>
      <c r="K1214" t="s">
        <v>1171</v>
      </c>
      <c r="L1214">
        <v>810366.23</v>
      </c>
      <c r="M1214">
        <v>10105345.779999999</v>
      </c>
    </row>
    <row r="1215" spans="1:13" hidden="1" x14ac:dyDescent="0.25">
      <c r="A1215">
        <v>1213</v>
      </c>
      <c r="B1215" t="s">
        <v>397</v>
      </c>
      <c r="C1215" t="s">
        <v>398</v>
      </c>
      <c r="D1215" t="s">
        <v>399</v>
      </c>
      <c r="E1215" t="s">
        <v>1481</v>
      </c>
      <c r="F1215" t="s">
        <v>1481</v>
      </c>
      <c r="G1215" t="s">
        <v>228</v>
      </c>
      <c r="H1215">
        <v>-1</v>
      </c>
      <c r="I1215" t="s">
        <v>400</v>
      </c>
      <c r="J1215">
        <v>30104001</v>
      </c>
      <c r="K1215" t="s">
        <v>1171</v>
      </c>
      <c r="L1215">
        <v>820815.66669999994</v>
      </c>
      <c r="M1215">
        <v>10102743.4783</v>
      </c>
    </row>
    <row r="1216" spans="1:13" hidden="1" x14ac:dyDescent="0.25">
      <c r="A1216">
        <v>1214</v>
      </c>
      <c r="B1216" t="s">
        <v>397</v>
      </c>
      <c r="C1216" t="s">
        <v>398</v>
      </c>
      <c r="D1216" t="s">
        <v>399</v>
      </c>
      <c r="E1216" t="s">
        <v>1482</v>
      </c>
      <c r="F1216" t="s">
        <v>1482</v>
      </c>
      <c r="G1216" t="s">
        <v>228</v>
      </c>
      <c r="H1216">
        <v>-1</v>
      </c>
      <c r="I1216" t="s">
        <v>400</v>
      </c>
      <c r="J1216">
        <v>30208005</v>
      </c>
      <c r="K1216" t="s">
        <v>1171</v>
      </c>
      <c r="L1216">
        <v>751555.53249999997</v>
      </c>
      <c r="M1216">
        <v>10139732.475199999</v>
      </c>
    </row>
    <row r="1217" spans="1:13" hidden="1" x14ac:dyDescent="0.25">
      <c r="A1217">
        <v>1215</v>
      </c>
      <c r="B1217" t="s">
        <v>397</v>
      </c>
      <c r="C1217" t="s">
        <v>398</v>
      </c>
      <c r="D1217" t="s">
        <v>399</v>
      </c>
      <c r="E1217" t="s">
        <v>1302</v>
      </c>
      <c r="F1217" t="s">
        <v>1302</v>
      </c>
      <c r="G1217" t="s">
        <v>228</v>
      </c>
      <c r="H1217">
        <v>-1</v>
      </c>
      <c r="I1217" t="s">
        <v>400</v>
      </c>
      <c r="J1217">
        <v>30104001</v>
      </c>
      <c r="K1217" t="s">
        <v>1171</v>
      </c>
      <c r="L1217">
        <v>812532.56</v>
      </c>
      <c r="M1217">
        <v>10103977.439999999</v>
      </c>
    </row>
    <row r="1218" spans="1:13" hidden="1" x14ac:dyDescent="0.25">
      <c r="A1218">
        <v>1216</v>
      </c>
      <c r="B1218" t="s">
        <v>397</v>
      </c>
      <c r="C1218" t="s">
        <v>398</v>
      </c>
      <c r="D1218" t="s">
        <v>399</v>
      </c>
      <c r="E1218" t="s">
        <v>1483</v>
      </c>
      <c r="F1218" t="s">
        <v>1483</v>
      </c>
      <c r="G1218" t="s">
        <v>228</v>
      </c>
      <c r="H1218">
        <v>-1</v>
      </c>
      <c r="I1218" t="s">
        <v>400</v>
      </c>
      <c r="J1218">
        <v>30207014</v>
      </c>
      <c r="K1218" t="s">
        <v>1171</v>
      </c>
      <c r="L1218">
        <v>602200.6128</v>
      </c>
      <c r="M1218">
        <v>9571288.8306000009</v>
      </c>
    </row>
    <row r="1219" spans="1:13" hidden="1" x14ac:dyDescent="0.25">
      <c r="A1219">
        <v>1217</v>
      </c>
      <c r="B1219" t="s">
        <v>397</v>
      </c>
      <c r="C1219" t="s">
        <v>398</v>
      </c>
      <c r="D1219" t="s">
        <v>399</v>
      </c>
      <c r="E1219" t="s">
        <v>1484</v>
      </c>
      <c r="F1219" t="s">
        <v>1484</v>
      </c>
      <c r="G1219" t="s">
        <v>228</v>
      </c>
      <c r="H1219">
        <v>-1</v>
      </c>
      <c r="I1219" t="s">
        <v>400</v>
      </c>
      <c r="J1219">
        <v>30207014</v>
      </c>
      <c r="K1219" t="s">
        <v>1171</v>
      </c>
      <c r="L1219">
        <v>595465.04870000004</v>
      </c>
      <c r="M1219">
        <v>9576342.9460000005</v>
      </c>
    </row>
    <row r="1220" spans="1:13" hidden="1" x14ac:dyDescent="0.25">
      <c r="A1220">
        <v>1218</v>
      </c>
      <c r="B1220" t="s">
        <v>397</v>
      </c>
      <c r="C1220" t="s">
        <v>398</v>
      </c>
      <c r="D1220" t="s">
        <v>399</v>
      </c>
      <c r="E1220" t="s">
        <v>1485</v>
      </c>
      <c r="F1220" t="s">
        <v>1485</v>
      </c>
      <c r="G1220" t="s">
        <v>228</v>
      </c>
      <c r="H1220">
        <v>-1</v>
      </c>
      <c r="I1220" t="s">
        <v>400</v>
      </c>
      <c r="J1220">
        <v>30207002</v>
      </c>
      <c r="K1220" t="s">
        <v>1171</v>
      </c>
      <c r="L1220">
        <v>591162.24230000004</v>
      </c>
      <c r="M1220">
        <v>9609480.5198999997</v>
      </c>
    </row>
    <row r="1221" spans="1:13" hidden="1" x14ac:dyDescent="0.25">
      <c r="A1221">
        <v>1219</v>
      </c>
      <c r="B1221" t="s">
        <v>397</v>
      </c>
      <c r="C1221" t="s">
        <v>398</v>
      </c>
      <c r="D1221" t="s">
        <v>399</v>
      </c>
      <c r="E1221" t="s">
        <v>1486</v>
      </c>
      <c r="F1221" t="s">
        <v>1486</v>
      </c>
      <c r="G1221" t="s">
        <v>228</v>
      </c>
      <c r="H1221">
        <v>-1</v>
      </c>
      <c r="I1221" t="s">
        <v>400</v>
      </c>
      <c r="J1221">
        <v>30207012</v>
      </c>
      <c r="K1221" t="s">
        <v>1171</v>
      </c>
      <c r="L1221">
        <v>582307.35739999998</v>
      </c>
      <c r="M1221">
        <v>9629221.4527000003</v>
      </c>
    </row>
    <row r="1222" spans="1:13" hidden="1" x14ac:dyDescent="0.25">
      <c r="A1222">
        <v>1220</v>
      </c>
      <c r="B1222" t="s">
        <v>397</v>
      </c>
      <c r="C1222" t="s">
        <v>398</v>
      </c>
      <c r="D1222" t="s">
        <v>399</v>
      </c>
      <c r="E1222" t="s">
        <v>1487</v>
      </c>
      <c r="F1222" t="s">
        <v>1487</v>
      </c>
      <c r="G1222" t="s">
        <v>228</v>
      </c>
      <c r="H1222">
        <v>-1</v>
      </c>
      <c r="I1222" t="s">
        <v>400</v>
      </c>
      <c r="J1222">
        <v>30319009</v>
      </c>
      <c r="K1222" t="s">
        <v>1171</v>
      </c>
      <c r="L1222">
        <v>762093.06869999995</v>
      </c>
      <c r="M1222">
        <v>9553127.2808999997</v>
      </c>
    </row>
    <row r="1223" spans="1:13" hidden="1" x14ac:dyDescent="0.25">
      <c r="A1223">
        <v>1221</v>
      </c>
      <c r="B1223" t="s">
        <v>397</v>
      </c>
      <c r="C1223" t="s">
        <v>398</v>
      </c>
      <c r="D1223" t="s">
        <v>399</v>
      </c>
      <c r="E1223" t="s">
        <v>1488</v>
      </c>
      <c r="F1223" t="s">
        <v>1488</v>
      </c>
      <c r="G1223" t="s">
        <v>228</v>
      </c>
      <c r="H1223">
        <v>-1</v>
      </c>
      <c r="I1223" t="s">
        <v>400</v>
      </c>
      <c r="J1223">
        <v>30207002</v>
      </c>
      <c r="K1223" t="s">
        <v>1171</v>
      </c>
      <c r="L1223">
        <v>603314.81070000003</v>
      </c>
      <c r="M1223">
        <v>9613278.4220000003</v>
      </c>
    </row>
    <row r="1224" spans="1:13" hidden="1" x14ac:dyDescent="0.25">
      <c r="A1224">
        <v>1222</v>
      </c>
      <c r="B1224" t="s">
        <v>397</v>
      </c>
      <c r="C1224" t="s">
        <v>398</v>
      </c>
      <c r="D1224" t="s">
        <v>399</v>
      </c>
      <c r="E1224" t="s">
        <v>1489</v>
      </c>
      <c r="F1224" t="s">
        <v>1489</v>
      </c>
      <c r="G1224" t="s">
        <v>228</v>
      </c>
      <c r="H1224">
        <v>-1</v>
      </c>
      <c r="I1224" t="s">
        <v>400</v>
      </c>
      <c r="J1224">
        <v>30111013</v>
      </c>
      <c r="K1224" t="s">
        <v>1171</v>
      </c>
      <c r="L1224">
        <v>580923.75</v>
      </c>
      <c r="M1224">
        <v>9535792.3800000008</v>
      </c>
    </row>
    <row r="1225" spans="1:13" hidden="1" x14ac:dyDescent="0.25">
      <c r="A1225">
        <v>1223</v>
      </c>
      <c r="B1225" t="s">
        <v>397</v>
      </c>
      <c r="C1225" t="s">
        <v>398</v>
      </c>
      <c r="D1225" t="s">
        <v>399</v>
      </c>
      <c r="E1225" t="s">
        <v>1490</v>
      </c>
      <c r="F1225" t="s">
        <v>1490</v>
      </c>
      <c r="G1225" t="s">
        <v>228</v>
      </c>
      <c r="H1225">
        <v>-1</v>
      </c>
      <c r="I1225" t="s">
        <v>400</v>
      </c>
      <c r="J1225">
        <v>30207014</v>
      </c>
      <c r="K1225" t="s">
        <v>1171</v>
      </c>
      <c r="L1225">
        <v>602874.67279999994</v>
      </c>
      <c r="M1225">
        <v>9579456.8234999999</v>
      </c>
    </row>
    <row r="1226" spans="1:13" hidden="1" x14ac:dyDescent="0.25">
      <c r="A1226">
        <v>1224</v>
      </c>
      <c r="B1226" t="s">
        <v>397</v>
      </c>
      <c r="C1226" t="s">
        <v>398</v>
      </c>
      <c r="D1226" t="s">
        <v>399</v>
      </c>
      <c r="E1226" t="s">
        <v>1491</v>
      </c>
      <c r="F1226" t="s">
        <v>1491</v>
      </c>
      <c r="G1226" t="s">
        <v>228</v>
      </c>
      <c r="H1226">
        <v>-1</v>
      </c>
      <c r="I1226" t="s">
        <v>400</v>
      </c>
      <c r="J1226">
        <v>30111008</v>
      </c>
      <c r="K1226" t="s">
        <v>1171</v>
      </c>
      <c r="L1226">
        <v>589331.48</v>
      </c>
      <c r="M1226">
        <v>9527265.2200000007</v>
      </c>
    </row>
    <row r="1227" spans="1:13" hidden="1" x14ac:dyDescent="0.25">
      <c r="A1227">
        <v>1225</v>
      </c>
      <c r="B1227" t="s">
        <v>397</v>
      </c>
      <c r="C1227" t="s">
        <v>398</v>
      </c>
      <c r="D1227" t="s">
        <v>399</v>
      </c>
      <c r="E1227" t="s">
        <v>1492</v>
      </c>
      <c r="F1227" t="s">
        <v>1492</v>
      </c>
      <c r="G1227" t="s">
        <v>228</v>
      </c>
      <c r="H1227">
        <v>-1</v>
      </c>
      <c r="I1227" t="s">
        <v>400</v>
      </c>
      <c r="J1227">
        <v>30111014</v>
      </c>
      <c r="K1227" t="s">
        <v>1171</v>
      </c>
      <c r="L1227">
        <v>594072.39</v>
      </c>
      <c r="M1227">
        <v>9545565.7699999996</v>
      </c>
    </row>
    <row r="1228" spans="1:13" hidden="1" x14ac:dyDescent="0.25">
      <c r="A1228">
        <v>1226</v>
      </c>
      <c r="B1228" t="s">
        <v>397</v>
      </c>
      <c r="C1228" t="s">
        <v>398</v>
      </c>
      <c r="D1228" t="s">
        <v>399</v>
      </c>
      <c r="E1228" t="s">
        <v>1493</v>
      </c>
      <c r="F1228" t="s">
        <v>1493</v>
      </c>
      <c r="G1228" t="s">
        <v>228</v>
      </c>
      <c r="H1228">
        <v>-1</v>
      </c>
      <c r="I1228" t="s">
        <v>400</v>
      </c>
      <c r="J1228">
        <v>30111013</v>
      </c>
      <c r="K1228" t="s">
        <v>1171</v>
      </c>
      <c r="L1228">
        <v>575814.61029999994</v>
      </c>
      <c r="M1228">
        <v>9555625.9244999997</v>
      </c>
    </row>
    <row r="1229" spans="1:13" hidden="1" x14ac:dyDescent="0.25">
      <c r="A1229">
        <v>1227</v>
      </c>
      <c r="B1229" t="s">
        <v>397</v>
      </c>
      <c r="C1229" t="s">
        <v>398</v>
      </c>
      <c r="D1229" t="s">
        <v>399</v>
      </c>
      <c r="E1229" t="s">
        <v>1494</v>
      </c>
      <c r="F1229" t="s">
        <v>1494</v>
      </c>
      <c r="G1229" t="s">
        <v>228</v>
      </c>
      <c r="H1229">
        <v>-1</v>
      </c>
      <c r="I1229" t="s">
        <v>400</v>
      </c>
      <c r="J1229">
        <v>30207012</v>
      </c>
      <c r="K1229" t="s">
        <v>1171</v>
      </c>
      <c r="L1229">
        <v>586949.0784</v>
      </c>
      <c r="M1229">
        <v>9629955.5092999991</v>
      </c>
    </row>
    <row r="1230" spans="1:13" hidden="1" x14ac:dyDescent="0.25">
      <c r="A1230">
        <v>1228</v>
      </c>
      <c r="B1230" t="s">
        <v>397</v>
      </c>
      <c r="C1230" t="s">
        <v>398</v>
      </c>
      <c r="D1230" t="s">
        <v>399</v>
      </c>
      <c r="E1230" t="s">
        <v>651</v>
      </c>
      <c r="F1230" t="s">
        <v>651</v>
      </c>
      <c r="G1230" t="s">
        <v>228</v>
      </c>
      <c r="H1230">
        <v>-1</v>
      </c>
      <c r="I1230" t="s">
        <v>400</v>
      </c>
      <c r="J1230">
        <v>30111013</v>
      </c>
      <c r="K1230" t="s">
        <v>1171</v>
      </c>
      <c r="L1230">
        <v>560459.93700000003</v>
      </c>
      <c r="M1230">
        <v>9553774.6865999997</v>
      </c>
    </row>
    <row r="1231" spans="1:13" hidden="1" x14ac:dyDescent="0.25">
      <c r="A1231">
        <v>1229</v>
      </c>
      <c r="B1231" t="s">
        <v>397</v>
      </c>
      <c r="C1231" t="s">
        <v>398</v>
      </c>
      <c r="D1231" t="s">
        <v>399</v>
      </c>
      <c r="E1231" t="s">
        <v>1495</v>
      </c>
      <c r="F1231" t="s">
        <v>1495</v>
      </c>
      <c r="G1231" t="s">
        <v>228</v>
      </c>
      <c r="H1231">
        <v>-1</v>
      </c>
      <c r="I1231" t="s">
        <v>400</v>
      </c>
      <c r="J1231">
        <v>30111014</v>
      </c>
      <c r="K1231" t="s">
        <v>1171</v>
      </c>
      <c r="L1231">
        <v>598051.87</v>
      </c>
      <c r="M1231">
        <v>9542884.0800000001</v>
      </c>
    </row>
    <row r="1232" spans="1:13" hidden="1" x14ac:dyDescent="0.25">
      <c r="A1232">
        <v>1230</v>
      </c>
      <c r="B1232" t="s">
        <v>397</v>
      </c>
      <c r="C1232" t="s">
        <v>398</v>
      </c>
      <c r="D1232" t="s">
        <v>399</v>
      </c>
      <c r="E1232" t="s">
        <v>1496</v>
      </c>
      <c r="F1232" t="s">
        <v>1496</v>
      </c>
      <c r="G1232" t="s">
        <v>228</v>
      </c>
      <c r="H1232">
        <v>-1</v>
      </c>
      <c r="I1232" t="s">
        <v>400</v>
      </c>
      <c r="J1232">
        <v>30111010</v>
      </c>
      <c r="K1232" t="s">
        <v>1171</v>
      </c>
      <c r="L1232">
        <v>590227.43969999999</v>
      </c>
      <c r="M1232">
        <v>9556180.7540000007</v>
      </c>
    </row>
    <row r="1233" spans="1:13" hidden="1" x14ac:dyDescent="0.25">
      <c r="A1233">
        <v>1231</v>
      </c>
      <c r="B1233" t="s">
        <v>397</v>
      </c>
      <c r="C1233" t="s">
        <v>398</v>
      </c>
      <c r="D1233" t="s">
        <v>399</v>
      </c>
      <c r="E1233" t="s">
        <v>1497</v>
      </c>
      <c r="F1233" t="s">
        <v>1497</v>
      </c>
      <c r="G1233" t="s">
        <v>228</v>
      </c>
      <c r="H1233">
        <v>-1</v>
      </c>
      <c r="I1233" t="s">
        <v>400</v>
      </c>
      <c r="J1233">
        <v>30111013</v>
      </c>
      <c r="K1233" t="s">
        <v>1171</v>
      </c>
      <c r="L1233">
        <v>559108.53659999999</v>
      </c>
      <c r="M1233">
        <v>9552064.1362999994</v>
      </c>
    </row>
    <row r="1234" spans="1:13" hidden="1" x14ac:dyDescent="0.25">
      <c r="A1234">
        <v>1232</v>
      </c>
      <c r="B1234" t="s">
        <v>397</v>
      </c>
      <c r="C1234" t="s">
        <v>398</v>
      </c>
      <c r="D1234" t="s">
        <v>399</v>
      </c>
      <c r="E1234" t="s">
        <v>1498</v>
      </c>
      <c r="F1234" t="s">
        <v>1498</v>
      </c>
      <c r="G1234" t="s">
        <v>228</v>
      </c>
      <c r="H1234">
        <v>-1</v>
      </c>
      <c r="I1234" t="s">
        <v>400</v>
      </c>
      <c r="J1234">
        <v>30111010</v>
      </c>
      <c r="K1234" t="s">
        <v>1171</v>
      </c>
      <c r="L1234">
        <v>599109.4915</v>
      </c>
      <c r="M1234">
        <v>9554906.0554000009</v>
      </c>
    </row>
    <row r="1235" spans="1:13" hidden="1" x14ac:dyDescent="0.25">
      <c r="A1235">
        <v>1233</v>
      </c>
      <c r="B1235" t="s">
        <v>397</v>
      </c>
      <c r="C1235" t="s">
        <v>398</v>
      </c>
      <c r="D1235" t="s">
        <v>399</v>
      </c>
      <c r="E1235" t="s">
        <v>1499</v>
      </c>
      <c r="F1235" t="s">
        <v>1499</v>
      </c>
      <c r="G1235" t="s">
        <v>228</v>
      </c>
      <c r="H1235">
        <v>-1</v>
      </c>
      <c r="I1235" t="s">
        <v>400</v>
      </c>
      <c r="J1235">
        <v>30111013</v>
      </c>
      <c r="K1235" t="s">
        <v>1171</v>
      </c>
      <c r="L1235">
        <v>580630.52989999996</v>
      </c>
      <c r="M1235">
        <v>9551811.2305999994</v>
      </c>
    </row>
    <row r="1236" spans="1:13" hidden="1" x14ac:dyDescent="0.25">
      <c r="A1236">
        <v>1234</v>
      </c>
      <c r="B1236" t="s">
        <v>397</v>
      </c>
      <c r="C1236" t="s">
        <v>398</v>
      </c>
      <c r="D1236" t="s">
        <v>399</v>
      </c>
      <c r="E1236" t="s">
        <v>1500</v>
      </c>
      <c r="F1236" t="s">
        <v>1500</v>
      </c>
      <c r="G1236" t="s">
        <v>228</v>
      </c>
      <c r="H1236">
        <v>-1</v>
      </c>
      <c r="I1236" t="s">
        <v>400</v>
      </c>
      <c r="J1236">
        <v>30111013</v>
      </c>
      <c r="K1236" t="s">
        <v>1171</v>
      </c>
      <c r="L1236">
        <v>559289.86730000004</v>
      </c>
      <c r="M1236">
        <v>9549080.9660999998</v>
      </c>
    </row>
    <row r="1237" spans="1:13" hidden="1" x14ac:dyDescent="0.25">
      <c r="A1237">
        <v>1235</v>
      </c>
      <c r="B1237" t="s">
        <v>397</v>
      </c>
      <c r="C1237" t="s">
        <v>398</v>
      </c>
      <c r="D1237" t="s">
        <v>399</v>
      </c>
      <c r="E1237" t="s">
        <v>1501</v>
      </c>
      <c r="F1237" t="s">
        <v>1501</v>
      </c>
      <c r="G1237" t="s">
        <v>228</v>
      </c>
      <c r="H1237">
        <v>-1</v>
      </c>
      <c r="I1237" t="s">
        <v>400</v>
      </c>
      <c r="J1237">
        <v>30111013</v>
      </c>
      <c r="K1237" t="s">
        <v>1171</v>
      </c>
      <c r="L1237">
        <v>586083.06000000006</v>
      </c>
      <c r="M1237">
        <v>9518493.5600000005</v>
      </c>
    </row>
    <row r="1238" spans="1:13" hidden="1" x14ac:dyDescent="0.25">
      <c r="A1238">
        <v>1236</v>
      </c>
      <c r="B1238" t="s">
        <v>397</v>
      </c>
      <c r="C1238" t="s">
        <v>398</v>
      </c>
      <c r="D1238" t="s">
        <v>399</v>
      </c>
      <c r="E1238" t="s">
        <v>1502</v>
      </c>
      <c r="F1238" t="s">
        <v>1502</v>
      </c>
      <c r="G1238" t="s">
        <v>228</v>
      </c>
      <c r="H1238">
        <v>-1</v>
      </c>
      <c r="I1238" t="s">
        <v>400</v>
      </c>
      <c r="J1238">
        <v>30111013</v>
      </c>
      <c r="K1238" t="s">
        <v>1171</v>
      </c>
      <c r="L1238">
        <v>572897.50170000002</v>
      </c>
      <c r="M1238">
        <v>9550068.4099000003</v>
      </c>
    </row>
    <row r="1239" spans="1:13" hidden="1" x14ac:dyDescent="0.25">
      <c r="A1239">
        <v>1237</v>
      </c>
      <c r="B1239" t="s">
        <v>397</v>
      </c>
      <c r="C1239" t="s">
        <v>398</v>
      </c>
      <c r="D1239" t="s">
        <v>399</v>
      </c>
      <c r="E1239" t="s">
        <v>1503</v>
      </c>
      <c r="F1239" t="s">
        <v>1503</v>
      </c>
      <c r="G1239" t="s">
        <v>228</v>
      </c>
      <c r="H1239">
        <v>-1</v>
      </c>
      <c r="I1239" t="s">
        <v>400</v>
      </c>
      <c r="J1239">
        <v>30111013</v>
      </c>
      <c r="K1239" t="s">
        <v>1171</v>
      </c>
      <c r="L1239">
        <v>563748.85219999996</v>
      </c>
      <c r="M1239">
        <v>9520041.6710999999</v>
      </c>
    </row>
    <row r="1240" spans="1:13" hidden="1" x14ac:dyDescent="0.25">
      <c r="A1240">
        <v>1238</v>
      </c>
      <c r="B1240" t="s">
        <v>397</v>
      </c>
      <c r="C1240" t="s">
        <v>398</v>
      </c>
      <c r="D1240" t="s">
        <v>399</v>
      </c>
      <c r="E1240" t="s">
        <v>1504</v>
      </c>
      <c r="F1240" t="s">
        <v>1504</v>
      </c>
      <c r="G1240" t="s">
        <v>228</v>
      </c>
      <c r="H1240">
        <v>-1</v>
      </c>
      <c r="I1240" t="s">
        <v>400</v>
      </c>
      <c r="J1240">
        <v>30111013</v>
      </c>
      <c r="K1240" t="s">
        <v>1171</v>
      </c>
      <c r="L1240">
        <v>584897.79020000005</v>
      </c>
      <c r="M1240">
        <v>9534515.4076000005</v>
      </c>
    </row>
    <row r="1241" spans="1:13" hidden="1" x14ac:dyDescent="0.25">
      <c r="A1241">
        <v>1239</v>
      </c>
      <c r="B1241" t="s">
        <v>397</v>
      </c>
      <c r="C1241" t="s">
        <v>398</v>
      </c>
      <c r="D1241" t="s">
        <v>399</v>
      </c>
      <c r="E1241" t="s">
        <v>1505</v>
      </c>
      <c r="F1241" t="s">
        <v>1505</v>
      </c>
      <c r="G1241" t="s">
        <v>228</v>
      </c>
      <c r="H1241">
        <v>-1</v>
      </c>
      <c r="I1241" t="s">
        <v>400</v>
      </c>
      <c r="J1241">
        <v>30111012</v>
      </c>
      <c r="K1241" t="s">
        <v>1171</v>
      </c>
      <c r="L1241">
        <v>636301.27709999995</v>
      </c>
      <c r="M1241">
        <v>9518269.7160999998</v>
      </c>
    </row>
    <row r="1242" spans="1:13" hidden="1" x14ac:dyDescent="0.25">
      <c r="A1242">
        <v>1240</v>
      </c>
      <c r="B1242" t="s">
        <v>397</v>
      </c>
      <c r="C1242" t="s">
        <v>398</v>
      </c>
      <c r="D1242" t="s">
        <v>399</v>
      </c>
      <c r="E1242" t="s">
        <v>1506</v>
      </c>
      <c r="F1242" t="s">
        <v>1506</v>
      </c>
      <c r="G1242" t="s">
        <v>228</v>
      </c>
      <c r="H1242">
        <v>-1</v>
      </c>
      <c r="I1242" t="s">
        <v>400</v>
      </c>
      <c r="J1242">
        <v>30111012</v>
      </c>
      <c r="K1242" t="s">
        <v>1171</v>
      </c>
      <c r="L1242">
        <v>631848.34920000006</v>
      </c>
      <c r="M1242">
        <v>9524511.6708000004</v>
      </c>
    </row>
    <row r="1243" spans="1:13" hidden="1" x14ac:dyDescent="0.25">
      <c r="A1243">
        <v>1241</v>
      </c>
      <c r="B1243" t="s">
        <v>397</v>
      </c>
      <c r="C1243" t="s">
        <v>398</v>
      </c>
      <c r="D1243" t="s">
        <v>399</v>
      </c>
      <c r="E1243" t="s">
        <v>1507</v>
      </c>
      <c r="F1243" t="s">
        <v>1507</v>
      </c>
      <c r="G1243" t="s">
        <v>228</v>
      </c>
      <c r="H1243">
        <v>-1</v>
      </c>
      <c r="I1243" t="s">
        <v>400</v>
      </c>
      <c r="J1243">
        <v>30111008</v>
      </c>
      <c r="K1243" t="s">
        <v>1171</v>
      </c>
      <c r="L1243">
        <v>605582.64709999994</v>
      </c>
      <c r="M1243">
        <v>9527200.4550999999</v>
      </c>
    </row>
    <row r="1244" spans="1:13" hidden="1" x14ac:dyDescent="0.25">
      <c r="A1244">
        <v>1242</v>
      </c>
      <c r="B1244" t="s">
        <v>397</v>
      </c>
      <c r="C1244" t="s">
        <v>398</v>
      </c>
      <c r="D1244" t="s">
        <v>399</v>
      </c>
      <c r="E1244" t="s">
        <v>1508</v>
      </c>
      <c r="F1244" t="s">
        <v>1508</v>
      </c>
      <c r="G1244" t="s">
        <v>228</v>
      </c>
      <c r="H1244">
        <v>-1</v>
      </c>
      <c r="I1244" t="s">
        <v>400</v>
      </c>
      <c r="J1244">
        <v>30111008</v>
      </c>
      <c r="K1244" t="s">
        <v>1171</v>
      </c>
      <c r="L1244">
        <v>608992.09409999999</v>
      </c>
      <c r="M1244">
        <v>9522863.9344999995</v>
      </c>
    </row>
    <row r="1245" spans="1:13" hidden="1" x14ac:dyDescent="0.25">
      <c r="A1245">
        <v>1243</v>
      </c>
      <c r="B1245" t="s">
        <v>397</v>
      </c>
      <c r="C1245" t="s">
        <v>398</v>
      </c>
      <c r="D1245" t="s">
        <v>399</v>
      </c>
      <c r="E1245" t="s">
        <v>1509</v>
      </c>
      <c r="F1245" t="s">
        <v>1509</v>
      </c>
      <c r="G1245" t="s">
        <v>228</v>
      </c>
      <c r="H1245">
        <v>-1</v>
      </c>
      <c r="I1245" t="s">
        <v>400</v>
      </c>
      <c r="J1245">
        <v>30111008</v>
      </c>
      <c r="K1245" t="s">
        <v>1171</v>
      </c>
      <c r="L1245">
        <v>619448.68999999994</v>
      </c>
      <c r="M1245">
        <v>9520448.0399999991</v>
      </c>
    </row>
    <row r="1246" spans="1:13" hidden="1" x14ac:dyDescent="0.25">
      <c r="A1246">
        <v>1244</v>
      </c>
      <c r="B1246" t="s">
        <v>397</v>
      </c>
      <c r="C1246" t="s">
        <v>398</v>
      </c>
      <c r="D1246" t="s">
        <v>399</v>
      </c>
      <c r="E1246" t="s">
        <v>1510</v>
      </c>
      <c r="F1246" t="s">
        <v>1510</v>
      </c>
      <c r="G1246" t="s">
        <v>228</v>
      </c>
      <c r="H1246">
        <v>-1</v>
      </c>
      <c r="I1246" t="s">
        <v>400</v>
      </c>
      <c r="J1246">
        <v>30111013</v>
      </c>
      <c r="K1246" t="s">
        <v>1171</v>
      </c>
      <c r="L1246">
        <v>572314.91</v>
      </c>
      <c r="M1246">
        <v>9558260.5600000005</v>
      </c>
    </row>
    <row r="1247" spans="1:13" hidden="1" x14ac:dyDescent="0.25">
      <c r="A1247">
        <v>1245</v>
      </c>
      <c r="B1247" t="s">
        <v>397</v>
      </c>
      <c r="C1247" t="s">
        <v>398</v>
      </c>
      <c r="D1247" t="s">
        <v>399</v>
      </c>
      <c r="E1247" t="s">
        <v>1511</v>
      </c>
      <c r="F1247" t="s">
        <v>1511</v>
      </c>
      <c r="G1247" t="s">
        <v>228</v>
      </c>
      <c r="H1247">
        <v>-1</v>
      </c>
      <c r="I1247" t="s">
        <v>400</v>
      </c>
      <c r="J1247">
        <v>30111014</v>
      </c>
      <c r="K1247" t="s">
        <v>1171</v>
      </c>
      <c r="L1247">
        <v>605844.62459999998</v>
      </c>
      <c r="M1247">
        <v>9550487.5241999999</v>
      </c>
    </row>
    <row r="1248" spans="1:13" hidden="1" x14ac:dyDescent="0.25">
      <c r="A1248">
        <v>1246</v>
      </c>
      <c r="B1248" t="s">
        <v>397</v>
      </c>
      <c r="C1248" t="s">
        <v>398</v>
      </c>
      <c r="D1248" t="s">
        <v>399</v>
      </c>
      <c r="E1248" t="s">
        <v>810</v>
      </c>
      <c r="F1248" t="s">
        <v>810</v>
      </c>
      <c r="G1248" t="s">
        <v>228</v>
      </c>
      <c r="H1248">
        <v>-1</v>
      </c>
      <c r="I1248" t="s">
        <v>400</v>
      </c>
      <c r="J1248">
        <v>30111008</v>
      </c>
      <c r="K1248" t="s">
        <v>1171</v>
      </c>
      <c r="L1248">
        <v>627653.55000000005</v>
      </c>
      <c r="M1248">
        <v>9507861.5500000007</v>
      </c>
    </row>
    <row r="1249" spans="1:13" hidden="1" x14ac:dyDescent="0.25">
      <c r="A1249">
        <v>1247</v>
      </c>
      <c r="B1249" t="s">
        <v>397</v>
      </c>
      <c r="C1249" t="s">
        <v>398</v>
      </c>
      <c r="D1249" t="s">
        <v>399</v>
      </c>
      <c r="E1249" t="s">
        <v>1512</v>
      </c>
      <c r="F1249" t="s">
        <v>1512</v>
      </c>
      <c r="G1249" t="s">
        <v>228</v>
      </c>
      <c r="H1249">
        <v>-1</v>
      </c>
      <c r="I1249" t="s">
        <v>400</v>
      </c>
      <c r="J1249">
        <v>30319002</v>
      </c>
      <c r="K1249" t="s">
        <v>1171</v>
      </c>
      <c r="L1249">
        <v>708652</v>
      </c>
      <c r="M1249">
        <v>9465811.1899999995</v>
      </c>
    </row>
    <row r="1250" spans="1:13" hidden="1" x14ac:dyDescent="0.25">
      <c r="A1250">
        <v>1248</v>
      </c>
      <c r="B1250" t="s">
        <v>397</v>
      </c>
      <c r="C1250" t="s">
        <v>398</v>
      </c>
      <c r="D1250" t="s">
        <v>399</v>
      </c>
      <c r="E1250" t="s">
        <v>1513</v>
      </c>
      <c r="F1250" t="s">
        <v>1513</v>
      </c>
      <c r="G1250" t="s">
        <v>228</v>
      </c>
      <c r="H1250">
        <v>-1</v>
      </c>
      <c r="I1250" t="s">
        <v>400</v>
      </c>
      <c r="J1250">
        <v>30319003</v>
      </c>
      <c r="K1250" t="s">
        <v>1171</v>
      </c>
      <c r="L1250">
        <v>758898.32</v>
      </c>
      <c r="M1250">
        <v>9522522.3900000006</v>
      </c>
    </row>
    <row r="1251" spans="1:13" hidden="1" x14ac:dyDescent="0.25">
      <c r="A1251">
        <v>1249</v>
      </c>
      <c r="B1251" t="s">
        <v>397</v>
      </c>
      <c r="C1251" t="s">
        <v>398</v>
      </c>
      <c r="D1251" t="s">
        <v>399</v>
      </c>
      <c r="E1251" t="s">
        <v>1514</v>
      </c>
      <c r="F1251" t="s">
        <v>1514</v>
      </c>
      <c r="G1251" t="s">
        <v>228</v>
      </c>
      <c r="H1251">
        <v>-1</v>
      </c>
      <c r="I1251" t="s">
        <v>400</v>
      </c>
      <c r="J1251">
        <v>30319002</v>
      </c>
      <c r="K1251" t="s">
        <v>1171</v>
      </c>
      <c r="L1251">
        <v>730266.08459999994</v>
      </c>
      <c r="M1251">
        <v>9465000.4656000007</v>
      </c>
    </row>
    <row r="1252" spans="1:13" hidden="1" x14ac:dyDescent="0.25">
      <c r="A1252">
        <v>1250</v>
      </c>
      <c r="B1252" t="s">
        <v>397</v>
      </c>
      <c r="C1252" t="s">
        <v>398</v>
      </c>
      <c r="D1252" t="s">
        <v>399</v>
      </c>
      <c r="E1252" t="s">
        <v>1515</v>
      </c>
      <c r="F1252" t="s">
        <v>1515</v>
      </c>
      <c r="G1252" t="s">
        <v>228</v>
      </c>
      <c r="H1252">
        <v>-1</v>
      </c>
      <c r="I1252" t="s">
        <v>400</v>
      </c>
      <c r="J1252">
        <v>30319002</v>
      </c>
      <c r="K1252" t="s">
        <v>1171</v>
      </c>
      <c r="L1252">
        <v>725884.36340000003</v>
      </c>
      <c r="M1252">
        <v>9459010.4595999997</v>
      </c>
    </row>
    <row r="1253" spans="1:13" hidden="1" x14ac:dyDescent="0.25">
      <c r="A1253">
        <v>1251</v>
      </c>
      <c r="B1253" t="s">
        <v>397</v>
      </c>
      <c r="C1253" t="s">
        <v>398</v>
      </c>
      <c r="D1253" t="s">
        <v>399</v>
      </c>
      <c r="E1253" t="s">
        <v>1516</v>
      </c>
      <c r="F1253" t="s">
        <v>1516</v>
      </c>
      <c r="G1253" t="s">
        <v>228</v>
      </c>
      <c r="H1253">
        <v>-1</v>
      </c>
      <c r="I1253" t="s">
        <v>400</v>
      </c>
      <c r="J1253">
        <v>30319002</v>
      </c>
      <c r="K1253" t="s">
        <v>1171</v>
      </c>
      <c r="L1253">
        <v>707332.3</v>
      </c>
      <c r="M1253">
        <v>9470058.9000000004</v>
      </c>
    </row>
    <row r="1254" spans="1:13" hidden="1" x14ac:dyDescent="0.25">
      <c r="A1254">
        <v>1252</v>
      </c>
      <c r="B1254" t="s">
        <v>397</v>
      </c>
      <c r="C1254" t="s">
        <v>398</v>
      </c>
      <c r="D1254" t="s">
        <v>399</v>
      </c>
      <c r="E1254" t="s">
        <v>663</v>
      </c>
      <c r="F1254" t="s">
        <v>663</v>
      </c>
      <c r="G1254" t="s">
        <v>228</v>
      </c>
      <c r="H1254">
        <v>-1</v>
      </c>
      <c r="I1254" t="s">
        <v>400</v>
      </c>
      <c r="J1254">
        <v>30314002</v>
      </c>
      <c r="K1254" t="s">
        <v>1171</v>
      </c>
      <c r="L1254">
        <v>783888.53</v>
      </c>
      <c r="M1254">
        <v>9626356.2799999993</v>
      </c>
    </row>
    <row r="1255" spans="1:13" hidden="1" x14ac:dyDescent="0.25">
      <c r="A1255">
        <v>1253</v>
      </c>
      <c r="B1255" t="s">
        <v>397</v>
      </c>
      <c r="C1255" t="s">
        <v>398</v>
      </c>
      <c r="D1255" t="s">
        <v>399</v>
      </c>
      <c r="E1255" t="s">
        <v>675</v>
      </c>
      <c r="F1255" t="s">
        <v>675</v>
      </c>
      <c r="G1255" t="s">
        <v>228</v>
      </c>
      <c r="H1255">
        <v>-1</v>
      </c>
      <c r="I1255" t="s">
        <v>400</v>
      </c>
      <c r="J1255">
        <v>30319003</v>
      </c>
      <c r="K1255" t="s">
        <v>1171</v>
      </c>
      <c r="L1255">
        <v>762769.37</v>
      </c>
      <c r="M1255">
        <v>9541921.6799999997</v>
      </c>
    </row>
    <row r="1256" spans="1:13" hidden="1" x14ac:dyDescent="0.25">
      <c r="A1256">
        <v>1254</v>
      </c>
      <c r="B1256" t="s">
        <v>397</v>
      </c>
      <c r="C1256" t="s">
        <v>398</v>
      </c>
      <c r="D1256" t="s">
        <v>399</v>
      </c>
      <c r="E1256" t="s">
        <v>1517</v>
      </c>
      <c r="F1256" t="s">
        <v>1517</v>
      </c>
      <c r="G1256" t="s">
        <v>228</v>
      </c>
      <c r="H1256">
        <v>-1</v>
      </c>
      <c r="I1256" t="s">
        <v>400</v>
      </c>
      <c r="J1256">
        <v>30319009</v>
      </c>
      <c r="K1256" t="s">
        <v>1171</v>
      </c>
      <c r="L1256">
        <v>767584.56389999995</v>
      </c>
      <c r="M1256">
        <v>9550454.2072000001</v>
      </c>
    </row>
    <row r="1257" spans="1:13" hidden="1" x14ac:dyDescent="0.25">
      <c r="A1257">
        <v>1255</v>
      </c>
      <c r="B1257" t="s">
        <v>397</v>
      </c>
      <c r="C1257" t="s">
        <v>398</v>
      </c>
      <c r="D1257" t="s">
        <v>399</v>
      </c>
      <c r="E1257" t="s">
        <v>1104</v>
      </c>
      <c r="F1257" t="s">
        <v>1104</v>
      </c>
      <c r="G1257" t="s">
        <v>228</v>
      </c>
      <c r="H1257">
        <v>-1</v>
      </c>
      <c r="I1257" t="s">
        <v>400</v>
      </c>
      <c r="J1257">
        <v>30319003</v>
      </c>
      <c r="K1257" t="s">
        <v>1171</v>
      </c>
      <c r="L1257">
        <v>761630.68</v>
      </c>
      <c r="M1257">
        <v>9548658.6699999999</v>
      </c>
    </row>
    <row r="1258" spans="1:13" hidden="1" x14ac:dyDescent="0.25">
      <c r="A1258">
        <v>1256</v>
      </c>
      <c r="B1258" t="s">
        <v>397</v>
      </c>
      <c r="C1258" t="s">
        <v>398</v>
      </c>
      <c r="D1258" t="s">
        <v>399</v>
      </c>
      <c r="E1258" t="s">
        <v>1518</v>
      </c>
      <c r="F1258" t="s">
        <v>1518</v>
      </c>
      <c r="G1258" t="s">
        <v>228</v>
      </c>
      <c r="H1258">
        <v>-1</v>
      </c>
      <c r="I1258" t="s">
        <v>400</v>
      </c>
      <c r="J1258">
        <v>30314001</v>
      </c>
      <c r="K1258" t="s">
        <v>1171</v>
      </c>
      <c r="L1258">
        <v>865868.94420000003</v>
      </c>
      <c r="M1258">
        <v>9689852.4383000005</v>
      </c>
    </row>
    <row r="1259" spans="1:13" hidden="1" x14ac:dyDescent="0.25">
      <c r="A1259">
        <v>1257</v>
      </c>
      <c r="B1259" t="s">
        <v>397</v>
      </c>
      <c r="C1259" t="s">
        <v>398</v>
      </c>
      <c r="D1259" t="s">
        <v>399</v>
      </c>
      <c r="E1259" t="s">
        <v>1519</v>
      </c>
      <c r="F1259" t="s">
        <v>1519</v>
      </c>
      <c r="G1259" t="s">
        <v>228</v>
      </c>
      <c r="H1259">
        <v>-1</v>
      </c>
      <c r="I1259" t="s">
        <v>400</v>
      </c>
      <c r="J1259">
        <v>30314008</v>
      </c>
      <c r="K1259" t="s">
        <v>1171</v>
      </c>
      <c r="L1259">
        <v>807617.27</v>
      </c>
      <c r="M1259">
        <v>9612954.8200000003</v>
      </c>
    </row>
    <row r="1260" spans="1:13" hidden="1" x14ac:dyDescent="0.25">
      <c r="A1260">
        <v>1258</v>
      </c>
      <c r="B1260" t="s">
        <v>397</v>
      </c>
      <c r="C1260" t="s">
        <v>398</v>
      </c>
      <c r="D1260" t="s">
        <v>399</v>
      </c>
      <c r="E1260" t="s">
        <v>1520</v>
      </c>
      <c r="F1260" t="s">
        <v>1520</v>
      </c>
      <c r="G1260" t="s">
        <v>228</v>
      </c>
      <c r="H1260">
        <v>-1</v>
      </c>
      <c r="I1260" t="s">
        <v>400</v>
      </c>
      <c r="J1260">
        <v>30314008</v>
      </c>
      <c r="K1260" t="s">
        <v>1171</v>
      </c>
      <c r="L1260">
        <v>789294.67839999998</v>
      </c>
      <c r="M1260">
        <v>9639455.2257000003</v>
      </c>
    </row>
    <row r="1261" spans="1:13" hidden="1" x14ac:dyDescent="0.25">
      <c r="A1261">
        <v>1259</v>
      </c>
      <c r="B1261" t="s">
        <v>397</v>
      </c>
      <c r="C1261" t="s">
        <v>398</v>
      </c>
      <c r="D1261" t="s">
        <v>399</v>
      </c>
      <c r="E1261" t="s">
        <v>1521</v>
      </c>
      <c r="F1261" t="s">
        <v>1521</v>
      </c>
      <c r="G1261" t="s">
        <v>228</v>
      </c>
      <c r="H1261">
        <v>-1</v>
      </c>
      <c r="I1261" t="s">
        <v>400</v>
      </c>
      <c r="J1261">
        <v>30314008</v>
      </c>
      <c r="K1261" t="s">
        <v>1171</v>
      </c>
      <c r="L1261">
        <v>782221.67</v>
      </c>
      <c r="M1261">
        <v>9637219.4399999995</v>
      </c>
    </row>
    <row r="1262" spans="1:13" hidden="1" x14ac:dyDescent="0.25">
      <c r="A1262">
        <v>1260</v>
      </c>
      <c r="B1262" t="s">
        <v>397</v>
      </c>
      <c r="C1262" t="s">
        <v>398</v>
      </c>
      <c r="D1262" t="s">
        <v>399</v>
      </c>
      <c r="E1262" t="s">
        <v>1522</v>
      </c>
      <c r="F1262" t="s">
        <v>1522</v>
      </c>
      <c r="G1262" t="s">
        <v>228</v>
      </c>
      <c r="H1262">
        <v>-1</v>
      </c>
      <c r="I1262" t="s">
        <v>400</v>
      </c>
      <c r="J1262">
        <v>30314012</v>
      </c>
      <c r="K1262" t="s">
        <v>1171</v>
      </c>
      <c r="L1262">
        <v>840796.23990000004</v>
      </c>
      <c r="M1262">
        <v>9666466.8648000006</v>
      </c>
    </row>
    <row r="1263" spans="1:13" hidden="1" x14ac:dyDescent="0.25">
      <c r="A1263">
        <v>1261</v>
      </c>
      <c r="B1263" t="s">
        <v>397</v>
      </c>
      <c r="C1263" t="s">
        <v>398</v>
      </c>
      <c r="D1263" t="s">
        <v>399</v>
      </c>
      <c r="E1263" t="s">
        <v>1523</v>
      </c>
      <c r="F1263" t="s">
        <v>1523</v>
      </c>
      <c r="G1263" t="s">
        <v>228</v>
      </c>
      <c r="H1263">
        <v>-1</v>
      </c>
      <c r="I1263" t="s">
        <v>400</v>
      </c>
      <c r="J1263">
        <v>30314012</v>
      </c>
      <c r="K1263" t="s">
        <v>1171</v>
      </c>
      <c r="L1263">
        <v>848634.06160000002</v>
      </c>
      <c r="M1263">
        <v>9670646.5713</v>
      </c>
    </row>
    <row r="1264" spans="1:13" hidden="1" x14ac:dyDescent="0.25">
      <c r="A1264">
        <v>1262</v>
      </c>
      <c r="B1264" t="s">
        <v>397</v>
      </c>
      <c r="C1264" t="s">
        <v>398</v>
      </c>
      <c r="D1264" t="s">
        <v>399</v>
      </c>
      <c r="E1264" t="s">
        <v>959</v>
      </c>
      <c r="F1264" t="s">
        <v>959</v>
      </c>
      <c r="G1264" t="s">
        <v>228</v>
      </c>
      <c r="H1264">
        <v>-1</v>
      </c>
      <c r="I1264" t="s">
        <v>400</v>
      </c>
      <c r="J1264">
        <v>30314012</v>
      </c>
      <c r="K1264" t="s">
        <v>1171</v>
      </c>
      <c r="L1264">
        <v>845434.72609999997</v>
      </c>
      <c r="M1264">
        <v>9664475.1632000003</v>
      </c>
    </row>
    <row r="1265" spans="1:13" hidden="1" x14ac:dyDescent="0.25">
      <c r="A1265">
        <v>1263</v>
      </c>
      <c r="B1265" t="s">
        <v>397</v>
      </c>
      <c r="C1265" t="s">
        <v>398</v>
      </c>
      <c r="D1265" t="s">
        <v>399</v>
      </c>
      <c r="E1265" t="s">
        <v>1524</v>
      </c>
      <c r="F1265" t="s">
        <v>1524</v>
      </c>
      <c r="G1265" t="s">
        <v>228</v>
      </c>
      <c r="H1265">
        <v>-1</v>
      </c>
      <c r="I1265" t="s">
        <v>400</v>
      </c>
      <c r="J1265">
        <v>30314012</v>
      </c>
      <c r="K1265" t="s">
        <v>1171</v>
      </c>
      <c r="L1265">
        <v>834099.38780000003</v>
      </c>
      <c r="M1265">
        <v>9661415.0951000005</v>
      </c>
    </row>
    <row r="1266" spans="1:13" hidden="1" x14ac:dyDescent="0.25">
      <c r="A1266">
        <v>1264</v>
      </c>
      <c r="B1266" t="s">
        <v>397</v>
      </c>
      <c r="C1266" t="s">
        <v>398</v>
      </c>
      <c r="D1266" t="s">
        <v>399</v>
      </c>
      <c r="E1266" t="s">
        <v>1525</v>
      </c>
      <c r="F1266" t="s">
        <v>1525</v>
      </c>
      <c r="G1266" t="s">
        <v>228</v>
      </c>
      <c r="H1266">
        <v>-1</v>
      </c>
      <c r="I1266" t="s">
        <v>400</v>
      </c>
      <c r="J1266">
        <v>30321007</v>
      </c>
      <c r="K1266" t="s">
        <v>1171</v>
      </c>
      <c r="L1266">
        <v>1094384.3966999999</v>
      </c>
      <c r="M1266">
        <v>9960412.0965999998</v>
      </c>
    </row>
    <row r="1267" spans="1:13" hidden="1" x14ac:dyDescent="0.25">
      <c r="A1267">
        <v>1265</v>
      </c>
      <c r="B1267" t="s">
        <v>397</v>
      </c>
      <c r="C1267" t="s">
        <v>398</v>
      </c>
      <c r="D1267" t="s">
        <v>399</v>
      </c>
      <c r="E1267" t="s">
        <v>1007</v>
      </c>
      <c r="F1267" t="s">
        <v>1007</v>
      </c>
      <c r="G1267" t="s">
        <v>228</v>
      </c>
      <c r="H1267">
        <v>-1</v>
      </c>
      <c r="I1267" t="s">
        <v>400</v>
      </c>
      <c r="J1267">
        <v>30322002</v>
      </c>
      <c r="K1267" t="s">
        <v>1171</v>
      </c>
      <c r="L1267">
        <v>1120906.5781</v>
      </c>
      <c r="M1267">
        <v>9937059.4441999998</v>
      </c>
    </row>
    <row r="1268" spans="1:13" hidden="1" x14ac:dyDescent="0.25">
      <c r="A1268">
        <v>1266</v>
      </c>
      <c r="B1268" t="s">
        <v>397</v>
      </c>
      <c r="C1268" t="s">
        <v>398</v>
      </c>
      <c r="D1268" t="s">
        <v>399</v>
      </c>
      <c r="E1268" t="s">
        <v>1526</v>
      </c>
      <c r="F1268" t="s">
        <v>1526</v>
      </c>
      <c r="G1268" t="s">
        <v>228</v>
      </c>
      <c r="H1268">
        <v>-1</v>
      </c>
      <c r="I1268" t="s">
        <v>400</v>
      </c>
      <c r="J1268">
        <v>30314012</v>
      </c>
      <c r="K1268" t="s">
        <v>1171</v>
      </c>
      <c r="L1268">
        <v>834839.59739999997</v>
      </c>
      <c r="M1268">
        <v>9663834.8655999992</v>
      </c>
    </row>
    <row r="1269" spans="1:13" hidden="1" x14ac:dyDescent="0.25">
      <c r="A1269">
        <v>1267</v>
      </c>
      <c r="B1269" t="s">
        <v>397</v>
      </c>
      <c r="C1269" t="s">
        <v>398</v>
      </c>
      <c r="D1269" t="s">
        <v>399</v>
      </c>
      <c r="E1269" t="s">
        <v>1527</v>
      </c>
      <c r="F1269" t="s">
        <v>1527</v>
      </c>
      <c r="G1269" t="s">
        <v>228</v>
      </c>
      <c r="H1269">
        <v>-1</v>
      </c>
      <c r="I1269" t="s">
        <v>400</v>
      </c>
      <c r="J1269">
        <v>30314012</v>
      </c>
      <c r="K1269" t="s">
        <v>1171</v>
      </c>
      <c r="L1269">
        <v>838656.01659999997</v>
      </c>
      <c r="M1269">
        <v>9661907.4188000001</v>
      </c>
    </row>
    <row r="1270" spans="1:13" hidden="1" x14ac:dyDescent="0.25">
      <c r="A1270">
        <v>1268</v>
      </c>
      <c r="B1270" t="s">
        <v>397</v>
      </c>
      <c r="C1270" t="s">
        <v>398</v>
      </c>
      <c r="D1270" t="s">
        <v>399</v>
      </c>
      <c r="E1270" t="s">
        <v>1528</v>
      </c>
      <c r="F1270" t="s">
        <v>1528</v>
      </c>
      <c r="G1270" t="s">
        <v>228</v>
      </c>
      <c r="H1270">
        <v>-1</v>
      </c>
      <c r="I1270" t="s">
        <v>400</v>
      </c>
      <c r="J1270">
        <v>30321003</v>
      </c>
      <c r="K1270" t="s">
        <v>1171</v>
      </c>
      <c r="L1270">
        <v>1088638.9125000001</v>
      </c>
      <c r="M1270">
        <v>10003631.200300001</v>
      </c>
    </row>
    <row r="1271" spans="1:13" hidden="1" x14ac:dyDescent="0.25">
      <c r="A1271">
        <v>1269</v>
      </c>
      <c r="B1271" t="s">
        <v>397</v>
      </c>
      <c r="C1271" t="s">
        <v>398</v>
      </c>
      <c r="D1271" t="s">
        <v>399</v>
      </c>
      <c r="E1271" t="s">
        <v>1529</v>
      </c>
      <c r="F1271" t="s">
        <v>1529</v>
      </c>
      <c r="G1271" t="s">
        <v>228</v>
      </c>
      <c r="H1271">
        <v>-1</v>
      </c>
      <c r="I1271" t="s">
        <v>400</v>
      </c>
      <c r="J1271">
        <v>30322002</v>
      </c>
      <c r="K1271" t="s">
        <v>1171</v>
      </c>
      <c r="L1271">
        <v>1141644.69</v>
      </c>
      <c r="M1271">
        <v>9910589.6400000006</v>
      </c>
    </row>
    <row r="1272" spans="1:13" hidden="1" x14ac:dyDescent="0.25">
      <c r="A1272">
        <v>1270</v>
      </c>
      <c r="B1272" t="s">
        <v>397</v>
      </c>
      <c r="C1272" t="s">
        <v>398</v>
      </c>
      <c r="D1272" t="s">
        <v>399</v>
      </c>
      <c r="E1272" t="s">
        <v>1530</v>
      </c>
      <c r="F1272" t="s">
        <v>1530</v>
      </c>
      <c r="G1272" t="s">
        <v>228</v>
      </c>
      <c r="H1272">
        <v>-1</v>
      </c>
      <c r="I1272" t="s">
        <v>400</v>
      </c>
      <c r="J1272">
        <v>30321003</v>
      </c>
      <c r="K1272" t="s">
        <v>1171</v>
      </c>
      <c r="L1272">
        <v>1077664.9813000001</v>
      </c>
      <c r="M1272">
        <v>10006350.8891</v>
      </c>
    </row>
    <row r="1273" spans="1:13" hidden="1" x14ac:dyDescent="0.25">
      <c r="A1273">
        <v>1271</v>
      </c>
      <c r="B1273" t="s">
        <v>397</v>
      </c>
      <c r="C1273" t="s">
        <v>398</v>
      </c>
      <c r="D1273" t="s">
        <v>399</v>
      </c>
      <c r="E1273" t="s">
        <v>1531</v>
      </c>
      <c r="F1273" t="s">
        <v>1531</v>
      </c>
      <c r="G1273" t="s">
        <v>228</v>
      </c>
      <c r="H1273">
        <v>-1</v>
      </c>
      <c r="I1273" t="s">
        <v>400</v>
      </c>
      <c r="J1273">
        <v>30321003</v>
      </c>
      <c r="K1273" t="s">
        <v>1171</v>
      </c>
      <c r="L1273">
        <v>1083469.8287</v>
      </c>
      <c r="M1273">
        <v>10004229.261</v>
      </c>
    </row>
    <row r="1274" spans="1:13" hidden="1" x14ac:dyDescent="0.25">
      <c r="A1274">
        <v>1272</v>
      </c>
      <c r="B1274" t="s">
        <v>397</v>
      </c>
      <c r="C1274" t="s">
        <v>398</v>
      </c>
      <c r="D1274" t="s">
        <v>399</v>
      </c>
      <c r="E1274" t="s">
        <v>1160</v>
      </c>
      <c r="F1274" t="s">
        <v>1160</v>
      </c>
      <c r="G1274" t="s">
        <v>228</v>
      </c>
      <c r="H1274">
        <v>-1</v>
      </c>
      <c r="I1274" t="s">
        <v>400</v>
      </c>
      <c r="J1274">
        <v>30321001</v>
      </c>
      <c r="K1274" t="s">
        <v>1171</v>
      </c>
      <c r="L1274">
        <v>994550.55020000006</v>
      </c>
      <c r="M1274">
        <v>10005953.8719</v>
      </c>
    </row>
    <row r="1275" spans="1:13" hidden="1" x14ac:dyDescent="0.25">
      <c r="A1275">
        <v>1273</v>
      </c>
      <c r="B1275" t="s">
        <v>397</v>
      </c>
      <c r="C1275" t="s">
        <v>398</v>
      </c>
      <c r="D1275" t="s">
        <v>399</v>
      </c>
      <c r="E1275" t="s">
        <v>1532</v>
      </c>
      <c r="F1275" t="s">
        <v>1532</v>
      </c>
      <c r="G1275" t="s">
        <v>228</v>
      </c>
      <c r="H1275">
        <v>-1</v>
      </c>
      <c r="I1275" t="s">
        <v>400</v>
      </c>
      <c r="J1275">
        <v>30321005</v>
      </c>
      <c r="K1275" t="s">
        <v>1171</v>
      </c>
      <c r="L1275">
        <v>890779.04920000001</v>
      </c>
      <c r="M1275">
        <v>10065368.7853</v>
      </c>
    </row>
    <row r="1276" spans="1:13" hidden="1" x14ac:dyDescent="0.25">
      <c r="A1276">
        <v>1274</v>
      </c>
      <c r="B1276" t="s">
        <v>397</v>
      </c>
      <c r="C1276" t="s">
        <v>398</v>
      </c>
      <c r="D1276" t="s">
        <v>399</v>
      </c>
      <c r="E1276" t="s">
        <v>1378</v>
      </c>
      <c r="F1276" t="s">
        <v>1378</v>
      </c>
      <c r="G1276" t="s">
        <v>228</v>
      </c>
      <c r="H1276">
        <v>-1</v>
      </c>
      <c r="I1276" t="s">
        <v>400</v>
      </c>
      <c r="J1276">
        <v>30321003</v>
      </c>
      <c r="K1276" t="s">
        <v>1171</v>
      </c>
      <c r="L1276">
        <v>1026771.9246</v>
      </c>
      <c r="M1276">
        <v>10047886.479499999</v>
      </c>
    </row>
    <row r="1277" spans="1:13" hidden="1" x14ac:dyDescent="0.25">
      <c r="A1277">
        <v>1275</v>
      </c>
      <c r="B1277" t="s">
        <v>397</v>
      </c>
      <c r="C1277" t="s">
        <v>398</v>
      </c>
      <c r="D1277" t="s">
        <v>399</v>
      </c>
      <c r="E1277" t="s">
        <v>1533</v>
      </c>
      <c r="F1277" t="s">
        <v>1533</v>
      </c>
      <c r="G1277" t="s">
        <v>228</v>
      </c>
      <c r="H1277">
        <v>-1</v>
      </c>
      <c r="I1277" t="s">
        <v>400</v>
      </c>
      <c r="J1277">
        <v>30321003</v>
      </c>
      <c r="K1277" t="s">
        <v>1171</v>
      </c>
      <c r="L1277">
        <v>1055670.9920999999</v>
      </c>
      <c r="M1277">
        <v>10010263.833699999</v>
      </c>
    </row>
    <row r="1278" spans="1:13" hidden="1" x14ac:dyDescent="0.25">
      <c r="A1278">
        <v>1276</v>
      </c>
      <c r="B1278" t="s">
        <v>397</v>
      </c>
      <c r="C1278" t="s">
        <v>398</v>
      </c>
      <c r="D1278" t="s">
        <v>399</v>
      </c>
      <c r="E1278" t="s">
        <v>1534</v>
      </c>
      <c r="F1278" t="s">
        <v>1534</v>
      </c>
      <c r="G1278" t="s">
        <v>228</v>
      </c>
      <c r="H1278">
        <v>-1</v>
      </c>
      <c r="I1278" t="s">
        <v>400</v>
      </c>
      <c r="J1278">
        <v>30321003</v>
      </c>
      <c r="K1278" t="s">
        <v>1171</v>
      </c>
      <c r="L1278">
        <v>1065428.6344000001</v>
      </c>
      <c r="M1278">
        <v>10009867.538799999</v>
      </c>
    </row>
    <row r="1279" spans="1:13" hidden="1" x14ac:dyDescent="0.25">
      <c r="A1279">
        <v>1277</v>
      </c>
      <c r="B1279" t="s">
        <v>397</v>
      </c>
      <c r="C1279" t="s">
        <v>398</v>
      </c>
      <c r="D1279" t="s">
        <v>399</v>
      </c>
      <c r="E1279" t="s">
        <v>1535</v>
      </c>
      <c r="F1279" t="s">
        <v>1535</v>
      </c>
      <c r="G1279" t="s">
        <v>228</v>
      </c>
      <c r="H1279">
        <v>-1</v>
      </c>
      <c r="I1279" t="s">
        <v>400</v>
      </c>
      <c r="J1279">
        <v>30321003</v>
      </c>
      <c r="K1279" t="s">
        <v>1171</v>
      </c>
      <c r="L1279">
        <v>1057131.0345999999</v>
      </c>
      <c r="M1279">
        <v>10013495.5396</v>
      </c>
    </row>
    <row r="1280" spans="1:13" hidden="1" x14ac:dyDescent="0.25">
      <c r="A1280">
        <v>1278</v>
      </c>
      <c r="B1280" t="s">
        <v>397</v>
      </c>
      <c r="C1280" t="s">
        <v>398</v>
      </c>
      <c r="D1280" t="s">
        <v>399</v>
      </c>
      <c r="E1280" t="s">
        <v>1536</v>
      </c>
      <c r="F1280" t="s">
        <v>1536</v>
      </c>
      <c r="G1280" t="s">
        <v>228</v>
      </c>
      <c r="H1280">
        <v>-1</v>
      </c>
      <c r="I1280" t="s">
        <v>400</v>
      </c>
      <c r="J1280">
        <v>30321001</v>
      </c>
      <c r="K1280" t="s">
        <v>1171</v>
      </c>
      <c r="L1280">
        <v>944009.76699999999</v>
      </c>
      <c r="M1280">
        <v>10013181.020300001</v>
      </c>
    </row>
    <row r="1281" spans="1:13" hidden="1" x14ac:dyDescent="0.25">
      <c r="A1281">
        <v>1279</v>
      </c>
      <c r="B1281" t="s">
        <v>397</v>
      </c>
      <c r="C1281" t="s">
        <v>398</v>
      </c>
      <c r="D1281" t="s">
        <v>399</v>
      </c>
      <c r="E1281" t="s">
        <v>1537</v>
      </c>
      <c r="F1281" t="s">
        <v>1537</v>
      </c>
      <c r="G1281" t="s">
        <v>1538</v>
      </c>
      <c r="H1281">
        <v>-1</v>
      </c>
      <c r="I1281" t="s">
        <v>400</v>
      </c>
      <c r="J1281">
        <v>30321001</v>
      </c>
      <c r="K1281" t="s">
        <v>1171</v>
      </c>
      <c r="L1281">
        <v>931953.38760000002</v>
      </c>
      <c r="M1281">
        <v>10026109.5776</v>
      </c>
    </row>
    <row r="1282" spans="1:13" hidden="1" x14ac:dyDescent="0.25">
      <c r="A1282">
        <v>1280</v>
      </c>
      <c r="B1282" t="s">
        <v>397</v>
      </c>
      <c r="C1282" t="s">
        <v>398</v>
      </c>
      <c r="D1282" t="s">
        <v>399</v>
      </c>
      <c r="E1282" t="s">
        <v>1539</v>
      </c>
      <c r="F1282" t="s">
        <v>1539</v>
      </c>
      <c r="G1282" t="s">
        <v>228</v>
      </c>
      <c r="H1282">
        <v>-1</v>
      </c>
      <c r="I1282" t="s">
        <v>400</v>
      </c>
      <c r="J1282">
        <v>30322002</v>
      </c>
      <c r="K1282" t="s">
        <v>1171</v>
      </c>
      <c r="L1282">
        <v>1023748.2021</v>
      </c>
      <c r="M1282">
        <v>10010121.818399999</v>
      </c>
    </row>
    <row r="1283" spans="1:13" hidden="1" x14ac:dyDescent="0.25">
      <c r="A1283">
        <v>1281</v>
      </c>
      <c r="B1283" t="s">
        <v>397</v>
      </c>
      <c r="C1283" t="s">
        <v>398</v>
      </c>
      <c r="D1283" t="s">
        <v>399</v>
      </c>
      <c r="E1283" t="s">
        <v>1540</v>
      </c>
      <c r="F1283" t="s">
        <v>1540</v>
      </c>
      <c r="G1283" t="s">
        <v>228</v>
      </c>
      <c r="H1283">
        <v>-1</v>
      </c>
      <c r="I1283" t="s">
        <v>400</v>
      </c>
      <c r="J1283">
        <v>30321003</v>
      </c>
      <c r="K1283" t="s">
        <v>1171</v>
      </c>
      <c r="L1283">
        <v>1033624.0462</v>
      </c>
      <c r="M1283">
        <v>10014954.493799999</v>
      </c>
    </row>
    <row r="1284" spans="1:13" hidden="1" x14ac:dyDescent="0.25">
      <c r="A1284">
        <v>1282</v>
      </c>
      <c r="B1284" t="s">
        <v>397</v>
      </c>
      <c r="C1284" t="s">
        <v>398</v>
      </c>
      <c r="D1284" t="s">
        <v>399</v>
      </c>
      <c r="E1284" t="s">
        <v>1541</v>
      </c>
      <c r="F1284" t="s">
        <v>1541</v>
      </c>
      <c r="G1284" t="s">
        <v>228</v>
      </c>
      <c r="H1284">
        <v>-1</v>
      </c>
      <c r="I1284" t="s">
        <v>400</v>
      </c>
      <c r="J1284">
        <v>30321003</v>
      </c>
      <c r="K1284" t="s">
        <v>1171</v>
      </c>
      <c r="L1284">
        <v>1039702.5309</v>
      </c>
      <c r="M1284">
        <v>10013463.6822</v>
      </c>
    </row>
    <row r="1285" spans="1:13" hidden="1" x14ac:dyDescent="0.25">
      <c r="A1285">
        <v>1283</v>
      </c>
      <c r="B1285" t="s">
        <v>397</v>
      </c>
      <c r="C1285" t="s">
        <v>398</v>
      </c>
      <c r="D1285" t="s">
        <v>399</v>
      </c>
      <c r="E1285" t="s">
        <v>1542</v>
      </c>
      <c r="F1285" t="s">
        <v>1542</v>
      </c>
      <c r="G1285" t="s">
        <v>228</v>
      </c>
      <c r="H1285">
        <v>-1</v>
      </c>
      <c r="I1285" t="s">
        <v>400</v>
      </c>
      <c r="J1285">
        <v>30321003</v>
      </c>
      <c r="K1285" t="s">
        <v>1171</v>
      </c>
      <c r="L1285">
        <v>1032470.8903</v>
      </c>
      <c r="M1285">
        <v>10017187.228399999</v>
      </c>
    </row>
    <row r="1286" spans="1:13" hidden="1" x14ac:dyDescent="0.25">
      <c r="A1286">
        <v>1284</v>
      </c>
      <c r="B1286" t="s">
        <v>397</v>
      </c>
      <c r="C1286" t="s">
        <v>398</v>
      </c>
      <c r="D1286" t="s">
        <v>399</v>
      </c>
      <c r="E1286" t="s">
        <v>1543</v>
      </c>
      <c r="F1286" t="s">
        <v>1543</v>
      </c>
      <c r="G1286" t="s">
        <v>228</v>
      </c>
      <c r="H1286">
        <v>-1</v>
      </c>
      <c r="I1286" t="s">
        <v>400</v>
      </c>
      <c r="J1286">
        <v>30314003</v>
      </c>
      <c r="K1286" t="s">
        <v>1171</v>
      </c>
      <c r="L1286">
        <v>809556.89419999998</v>
      </c>
      <c r="M1286">
        <v>9663339.8968000002</v>
      </c>
    </row>
    <row r="1287" spans="1:13" hidden="1" x14ac:dyDescent="0.25">
      <c r="A1287">
        <v>1285</v>
      </c>
      <c r="B1287" t="s">
        <v>397</v>
      </c>
      <c r="C1287" t="s">
        <v>398</v>
      </c>
      <c r="D1287" t="s">
        <v>399</v>
      </c>
      <c r="E1287" t="s">
        <v>1544</v>
      </c>
      <c r="F1287" t="s">
        <v>1544</v>
      </c>
      <c r="G1287" t="s">
        <v>228</v>
      </c>
      <c r="H1287">
        <v>-1</v>
      </c>
      <c r="I1287" t="s">
        <v>400</v>
      </c>
      <c r="J1287">
        <v>30207002</v>
      </c>
      <c r="K1287" t="s">
        <v>1171</v>
      </c>
      <c r="L1287">
        <v>607511.32499999995</v>
      </c>
      <c r="M1287">
        <v>9616541.6964999996</v>
      </c>
    </row>
    <row r="1288" spans="1:13" hidden="1" x14ac:dyDescent="0.25">
      <c r="A1288">
        <v>1286</v>
      </c>
      <c r="B1288" t="s">
        <v>397</v>
      </c>
      <c r="C1288" t="s">
        <v>398</v>
      </c>
      <c r="D1288" t="s">
        <v>399</v>
      </c>
      <c r="E1288" t="s">
        <v>1545</v>
      </c>
      <c r="F1288" t="s">
        <v>1545</v>
      </c>
      <c r="G1288" t="s">
        <v>228</v>
      </c>
      <c r="H1288">
        <v>-1</v>
      </c>
      <c r="I1288" t="s">
        <v>400</v>
      </c>
      <c r="J1288">
        <v>30207002</v>
      </c>
      <c r="K1288" t="s">
        <v>1171</v>
      </c>
      <c r="L1288">
        <v>612972.70019999996</v>
      </c>
      <c r="M1288">
        <v>9591277.1605999991</v>
      </c>
    </row>
    <row r="1289" spans="1:13" hidden="1" x14ac:dyDescent="0.25">
      <c r="A1289">
        <v>1287</v>
      </c>
      <c r="B1289" t="s">
        <v>397</v>
      </c>
      <c r="C1289" t="s">
        <v>398</v>
      </c>
      <c r="D1289" t="s">
        <v>399</v>
      </c>
      <c r="E1289" t="s">
        <v>460</v>
      </c>
      <c r="F1289" t="s">
        <v>460</v>
      </c>
      <c r="G1289" t="s">
        <v>228</v>
      </c>
      <c r="H1289">
        <v>-1</v>
      </c>
      <c r="I1289" t="s">
        <v>400</v>
      </c>
      <c r="J1289">
        <v>30207008</v>
      </c>
      <c r="K1289" t="s">
        <v>1171</v>
      </c>
      <c r="L1289">
        <v>616541.26</v>
      </c>
      <c r="M1289">
        <v>9581620.7599999998</v>
      </c>
    </row>
    <row r="1290" spans="1:13" hidden="1" x14ac:dyDescent="0.25">
      <c r="A1290">
        <v>1288</v>
      </c>
      <c r="B1290" t="s">
        <v>397</v>
      </c>
      <c r="C1290" t="s">
        <v>398</v>
      </c>
      <c r="D1290" t="s">
        <v>399</v>
      </c>
      <c r="E1290" t="s">
        <v>1135</v>
      </c>
      <c r="F1290" t="s">
        <v>1135</v>
      </c>
      <c r="G1290" t="s">
        <v>228</v>
      </c>
      <c r="H1290">
        <v>-1</v>
      </c>
      <c r="I1290" t="s">
        <v>400</v>
      </c>
      <c r="J1290">
        <v>30111009</v>
      </c>
      <c r="K1290" t="s">
        <v>1171</v>
      </c>
      <c r="L1290">
        <v>618262.97</v>
      </c>
      <c r="M1290">
        <v>9572369.9900000002</v>
      </c>
    </row>
    <row r="1291" spans="1:13" hidden="1" x14ac:dyDescent="0.25">
      <c r="A1291">
        <v>1289</v>
      </c>
      <c r="B1291" t="s">
        <v>397</v>
      </c>
      <c r="C1291" t="s">
        <v>398</v>
      </c>
      <c r="D1291" t="s">
        <v>399</v>
      </c>
      <c r="E1291" t="s">
        <v>1546</v>
      </c>
      <c r="F1291" t="s">
        <v>1546</v>
      </c>
      <c r="G1291" t="s">
        <v>228</v>
      </c>
      <c r="H1291">
        <v>-1</v>
      </c>
      <c r="I1291" t="s">
        <v>400</v>
      </c>
      <c r="J1291">
        <v>30111002</v>
      </c>
      <c r="K1291" t="s">
        <v>1171</v>
      </c>
      <c r="L1291">
        <v>642383.27</v>
      </c>
      <c r="M1291">
        <v>9528996.3900000006</v>
      </c>
    </row>
    <row r="1292" spans="1:13" hidden="1" x14ac:dyDescent="0.25">
      <c r="A1292">
        <v>1290</v>
      </c>
      <c r="B1292" t="s">
        <v>397</v>
      </c>
      <c r="C1292" t="s">
        <v>398</v>
      </c>
      <c r="D1292" t="s">
        <v>399</v>
      </c>
      <c r="E1292" t="s">
        <v>1547</v>
      </c>
      <c r="F1292" t="s">
        <v>1547</v>
      </c>
      <c r="G1292" t="s">
        <v>228</v>
      </c>
      <c r="H1292">
        <v>-1</v>
      </c>
      <c r="I1292" t="s">
        <v>400</v>
      </c>
      <c r="J1292">
        <v>30111002</v>
      </c>
      <c r="K1292" t="s">
        <v>1171</v>
      </c>
      <c r="L1292">
        <v>663221.66</v>
      </c>
      <c r="M1292">
        <v>9526581.3900000006</v>
      </c>
    </row>
    <row r="1293" spans="1:13" hidden="1" x14ac:dyDescent="0.25">
      <c r="A1293">
        <v>1291</v>
      </c>
      <c r="B1293" t="s">
        <v>397</v>
      </c>
      <c r="C1293" t="s">
        <v>398</v>
      </c>
      <c r="D1293" t="s">
        <v>399</v>
      </c>
      <c r="E1293" t="s">
        <v>1548</v>
      </c>
      <c r="F1293" t="s">
        <v>1548</v>
      </c>
      <c r="G1293" t="s">
        <v>228</v>
      </c>
      <c r="H1293">
        <v>-1</v>
      </c>
      <c r="I1293" t="s">
        <v>400</v>
      </c>
      <c r="J1293">
        <v>30319001</v>
      </c>
      <c r="K1293" t="s">
        <v>1171</v>
      </c>
      <c r="L1293">
        <v>745616.99</v>
      </c>
      <c r="M1293">
        <v>9550022.3100000005</v>
      </c>
    </row>
    <row r="1294" spans="1:13" hidden="1" x14ac:dyDescent="0.25">
      <c r="A1294">
        <v>1292</v>
      </c>
      <c r="B1294" t="s">
        <v>397</v>
      </c>
      <c r="C1294" t="s">
        <v>398</v>
      </c>
      <c r="D1294" t="s">
        <v>399</v>
      </c>
      <c r="E1294" t="s">
        <v>1549</v>
      </c>
      <c r="F1294" t="s">
        <v>1549</v>
      </c>
      <c r="G1294" t="s">
        <v>228</v>
      </c>
      <c r="H1294">
        <v>-1</v>
      </c>
      <c r="I1294" t="s">
        <v>400</v>
      </c>
      <c r="J1294">
        <v>30319007</v>
      </c>
      <c r="K1294" t="s">
        <v>1171</v>
      </c>
      <c r="L1294">
        <v>750173.61690000002</v>
      </c>
      <c r="M1294">
        <v>9563337.2703000009</v>
      </c>
    </row>
    <row r="1295" spans="1:13" hidden="1" x14ac:dyDescent="0.25">
      <c r="A1295">
        <v>1293</v>
      </c>
      <c r="B1295" t="s">
        <v>397</v>
      </c>
      <c r="C1295" t="s">
        <v>398</v>
      </c>
      <c r="D1295" t="s">
        <v>399</v>
      </c>
      <c r="E1295" t="s">
        <v>807</v>
      </c>
      <c r="F1295" t="s">
        <v>807</v>
      </c>
      <c r="G1295" t="s">
        <v>228</v>
      </c>
      <c r="H1295">
        <v>-1</v>
      </c>
      <c r="I1295" t="s">
        <v>400</v>
      </c>
      <c r="J1295">
        <v>30319006</v>
      </c>
      <c r="K1295" t="s">
        <v>1171</v>
      </c>
      <c r="L1295">
        <v>765816.4</v>
      </c>
      <c r="M1295">
        <v>9591555.2699999996</v>
      </c>
    </row>
    <row r="1296" spans="1:13" hidden="1" x14ac:dyDescent="0.25">
      <c r="A1296">
        <v>1294</v>
      </c>
      <c r="B1296" t="s">
        <v>397</v>
      </c>
      <c r="C1296" t="s">
        <v>398</v>
      </c>
      <c r="D1296" t="s">
        <v>399</v>
      </c>
      <c r="E1296" t="s">
        <v>1550</v>
      </c>
      <c r="F1296" t="s">
        <v>1550</v>
      </c>
      <c r="G1296" t="s">
        <v>1551</v>
      </c>
      <c r="H1296">
        <v>-1</v>
      </c>
      <c r="I1296" t="s">
        <v>400</v>
      </c>
      <c r="J1296">
        <v>30319006</v>
      </c>
      <c r="K1296" t="s">
        <v>1171</v>
      </c>
      <c r="L1296">
        <v>764881.08</v>
      </c>
      <c r="M1296">
        <v>9590101.1400000006</v>
      </c>
    </row>
    <row r="1297" spans="1:13" hidden="1" x14ac:dyDescent="0.25">
      <c r="A1297">
        <v>1295</v>
      </c>
      <c r="B1297" t="s">
        <v>397</v>
      </c>
      <c r="C1297" t="s">
        <v>398</v>
      </c>
      <c r="D1297" t="s">
        <v>399</v>
      </c>
      <c r="E1297" t="s">
        <v>1552</v>
      </c>
      <c r="F1297" t="s">
        <v>1552</v>
      </c>
      <c r="G1297" t="s">
        <v>1443</v>
      </c>
      <c r="H1297">
        <v>-1</v>
      </c>
      <c r="I1297" t="s">
        <v>400</v>
      </c>
      <c r="J1297">
        <v>30314002</v>
      </c>
      <c r="K1297" t="s">
        <v>1171</v>
      </c>
      <c r="L1297">
        <v>772079.27</v>
      </c>
      <c r="M1297">
        <v>9617833.9000000004</v>
      </c>
    </row>
    <row r="1298" spans="1:13" hidden="1" x14ac:dyDescent="0.25">
      <c r="A1298">
        <v>1296</v>
      </c>
      <c r="B1298" t="s">
        <v>397</v>
      </c>
      <c r="C1298" t="s">
        <v>398</v>
      </c>
      <c r="D1298" t="s">
        <v>399</v>
      </c>
      <c r="E1298" t="s">
        <v>1553</v>
      </c>
      <c r="F1298" t="s">
        <v>1553</v>
      </c>
      <c r="G1298" t="s">
        <v>228</v>
      </c>
      <c r="H1298">
        <v>-1</v>
      </c>
      <c r="I1298" t="s">
        <v>400</v>
      </c>
      <c r="J1298">
        <v>30314003</v>
      </c>
      <c r="K1298" t="s">
        <v>1171</v>
      </c>
      <c r="L1298">
        <v>804247.03</v>
      </c>
      <c r="M1298">
        <v>9653783.5299999993</v>
      </c>
    </row>
    <row r="1299" spans="1:13" hidden="1" x14ac:dyDescent="0.25">
      <c r="A1299">
        <v>1297</v>
      </c>
      <c r="B1299" t="s">
        <v>397</v>
      </c>
      <c r="C1299" t="s">
        <v>398</v>
      </c>
      <c r="D1299" t="s">
        <v>399</v>
      </c>
      <c r="E1299" t="s">
        <v>1554</v>
      </c>
      <c r="F1299" t="s">
        <v>1554</v>
      </c>
      <c r="G1299" t="s">
        <v>228</v>
      </c>
      <c r="H1299">
        <v>-1</v>
      </c>
      <c r="I1299" t="s">
        <v>400</v>
      </c>
      <c r="J1299">
        <v>30314002</v>
      </c>
      <c r="K1299" t="s">
        <v>1171</v>
      </c>
      <c r="L1299">
        <v>782022.89</v>
      </c>
      <c r="M1299">
        <v>9642700.3699999992</v>
      </c>
    </row>
    <row r="1300" spans="1:13" hidden="1" x14ac:dyDescent="0.25">
      <c r="A1300">
        <v>1298</v>
      </c>
      <c r="B1300" t="s">
        <v>397</v>
      </c>
      <c r="C1300" t="s">
        <v>398</v>
      </c>
      <c r="D1300" t="s">
        <v>399</v>
      </c>
      <c r="E1300" t="s">
        <v>1555</v>
      </c>
      <c r="F1300" t="s">
        <v>1555</v>
      </c>
      <c r="G1300" t="s">
        <v>228</v>
      </c>
      <c r="H1300">
        <v>-1</v>
      </c>
      <c r="I1300" t="s">
        <v>400</v>
      </c>
      <c r="J1300">
        <v>30314010</v>
      </c>
      <c r="K1300" t="s">
        <v>1171</v>
      </c>
      <c r="L1300">
        <v>841308.23380000005</v>
      </c>
      <c r="M1300">
        <v>9687333.2843999993</v>
      </c>
    </row>
    <row r="1301" spans="1:13" hidden="1" x14ac:dyDescent="0.25">
      <c r="A1301">
        <v>1299</v>
      </c>
      <c r="B1301" t="s">
        <v>397</v>
      </c>
      <c r="C1301" t="s">
        <v>398</v>
      </c>
      <c r="D1301" t="s">
        <v>399</v>
      </c>
      <c r="E1301" t="s">
        <v>1556</v>
      </c>
      <c r="F1301" t="s">
        <v>1556</v>
      </c>
      <c r="G1301" t="s">
        <v>228</v>
      </c>
      <c r="H1301">
        <v>-1</v>
      </c>
      <c r="I1301" t="s">
        <v>400</v>
      </c>
      <c r="J1301">
        <v>30314010</v>
      </c>
      <c r="K1301" t="s">
        <v>1171</v>
      </c>
      <c r="L1301">
        <v>835299.7659</v>
      </c>
      <c r="M1301">
        <v>9683812.5408999994</v>
      </c>
    </row>
    <row r="1302" spans="1:13" hidden="1" x14ac:dyDescent="0.25">
      <c r="A1302">
        <v>1300</v>
      </c>
      <c r="B1302" t="s">
        <v>397</v>
      </c>
      <c r="C1302" t="s">
        <v>398</v>
      </c>
      <c r="D1302" t="s">
        <v>399</v>
      </c>
      <c r="E1302" t="s">
        <v>1557</v>
      </c>
      <c r="F1302" t="s">
        <v>1557</v>
      </c>
      <c r="G1302" t="s">
        <v>228</v>
      </c>
      <c r="H1302">
        <v>-1</v>
      </c>
      <c r="I1302" t="s">
        <v>400</v>
      </c>
      <c r="J1302">
        <v>30314009</v>
      </c>
      <c r="K1302" t="s">
        <v>1171</v>
      </c>
      <c r="L1302">
        <v>869680.05310000002</v>
      </c>
      <c r="M1302">
        <v>9698263.5519999992</v>
      </c>
    </row>
    <row r="1303" spans="1:13" hidden="1" x14ac:dyDescent="0.25">
      <c r="A1303">
        <v>1301</v>
      </c>
      <c r="B1303" t="s">
        <v>397</v>
      </c>
      <c r="C1303" t="s">
        <v>398</v>
      </c>
      <c r="D1303" t="s">
        <v>399</v>
      </c>
      <c r="E1303" t="s">
        <v>1558</v>
      </c>
      <c r="F1303" t="s">
        <v>1558</v>
      </c>
      <c r="G1303" t="s">
        <v>228</v>
      </c>
      <c r="H1303">
        <v>-1</v>
      </c>
      <c r="I1303" t="s">
        <v>400</v>
      </c>
      <c r="J1303">
        <v>30314001</v>
      </c>
      <c r="K1303" t="s">
        <v>1171</v>
      </c>
      <c r="L1303">
        <v>856476.61600000004</v>
      </c>
      <c r="M1303">
        <v>9694091.5898000002</v>
      </c>
    </row>
    <row r="1304" spans="1:13" hidden="1" x14ac:dyDescent="0.25">
      <c r="A1304">
        <v>1302</v>
      </c>
      <c r="B1304" t="s">
        <v>397</v>
      </c>
      <c r="C1304" t="s">
        <v>398</v>
      </c>
      <c r="D1304" t="s">
        <v>399</v>
      </c>
      <c r="E1304" t="s">
        <v>1559</v>
      </c>
      <c r="F1304" t="s">
        <v>1559</v>
      </c>
      <c r="G1304" t="s">
        <v>228</v>
      </c>
      <c r="H1304">
        <v>-1</v>
      </c>
      <c r="I1304" t="s">
        <v>400</v>
      </c>
      <c r="J1304">
        <v>30314009</v>
      </c>
      <c r="K1304" t="s">
        <v>1171</v>
      </c>
      <c r="L1304">
        <v>923247.6176</v>
      </c>
      <c r="M1304">
        <v>9717840.4173000008</v>
      </c>
    </row>
    <row r="1305" spans="1:13" hidden="1" x14ac:dyDescent="0.25">
      <c r="A1305">
        <v>1303</v>
      </c>
      <c r="B1305" t="s">
        <v>397</v>
      </c>
      <c r="C1305" t="s">
        <v>398</v>
      </c>
      <c r="D1305" t="s">
        <v>399</v>
      </c>
      <c r="E1305" t="s">
        <v>1560</v>
      </c>
      <c r="F1305" t="s">
        <v>1560</v>
      </c>
      <c r="G1305" t="s">
        <v>228</v>
      </c>
      <c r="H1305">
        <v>-1</v>
      </c>
      <c r="I1305" t="s">
        <v>400</v>
      </c>
      <c r="J1305">
        <v>30314009</v>
      </c>
      <c r="K1305" t="s">
        <v>1171</v>
      </c>
      <c r="L1305">
        <v>891647.72840000002</v>
      </c>
      <c r="M1305">
        <v>9703238.9059999995</v>
      </c>
    </row>
    <row r="1306" spans="1:13" hidden="1" x14ac:dyDescent="0.25">
      <c r="A1306">
        <v>1304</v>
      </c>
      <c r="B1306" t="s">
        <v>397</v>
      </c>
      <c r="C1306" t="s">
        <v>398</v>
      </c>
      <c r="D1306" t="s">
        <v>399</v>
      </c>
      <c r="E1306" t="s">
        <v>1561</v>
      </c>
      <c r="F1306" t="s">
        <v>1561</v>
      </c>
      <c r="G1306" t="s">
        <v>228</v>
      </c>
      <c r="H1306">
        <v>-1</v>
      </c>
      <c r="I1306" t="s">
        <v>400</v>
      </c>
      <c r="J1306">
        <v>30316001</v>
      </c>
      <c r="K1306" t="s">
        <v>1171</v>
      </c>
      <c r="L1306">
        <v>982218.14150000003</v>
      </c>
      <c r="M1306">
        <v>9738099.2321000006</v>
      </c>
    </row>
    <row r="1307" spans="1:13" hidden="1" x14ac:dyDescent="0.25">
      <c r="A1307">
        <v>1305</v>
      </c>
      <c r="B1307" t="s">
        <v>397</v>
      </c>
      <c r="C1307" t="s">
        <v>398</v>
      </c>
      <c r="D1307" t="s">
        <v>399</v>
      </c>
      <c r="E1307" t="s">
        <v>1381</v>
      </c>
      <c r="F1307" t="s">
        <v>1381</v>
      </c>
      <c r="G1307" t="s">
        <v>228</v>
      </c>
      <c r="H1307">
        <v>-1</v>
      </c>
      <c r="I1307" t="s">
        <v>400</v>
      </c>
      <c r="J1307">
        <v>30314009</v>
      </c>
      <c r="K1307" t="s">
        <v>1171</v>
      </c>
      <c r="L1307">
        <v>937316.51159999997</v>
      </c>
      <c r="M1307">
        <v>9721319.2906999998</v>
      </c>
    </row>
    <row r="1308" spans="1:13" hidden="1" x14ac:dyDescent="0.25">
      <c r="A1308">
        <v>1306</v>
      </c>
      <c r="B1308" t="s">
        <v>397</v>
      </c>
      <c r="C1308" t="s">
        <v>398</v>
      </c>
      <c r="D1308" t="s">
        <v>399</v>
      </c>
      <c r="E1308" t="s">
        <v>1562</v>
      </c>
      <c r="F1308" t="s">
        <v>1562</v>
      </c>
      <c r="G1308" t="s">
        <v>228</v>
      </c>
      <c r="H1308">
        <v>-1</v>
      </c>
      <c r="I1308" t="s">
        <v>400</v>
      </c>
      <c r="J1308">
        <v>30316001</v>
      </c>
      <c r="K1308" t="s">
        <v>1171</v>
      </c>
      <c r="L1308">
        <v>1059459.6953</v>
      </c>
      <c r="M1308">
        <v>9818991.8001000006</v>
      </c>
    </row>
    <row r="1309" spans="1:13" hidden="1" x14ac:dyDescent="0.25">
      <c r="A1309">
        <v>1307</v>
      </c>
      <c r="B1309" t="s">
        <v>397</v>
      </c>
      <c r="C1309" t="s">
        <v>398</v>
      </c>
      <c r="D1309" t="s">
        <v>399</v>
      </c>
      <c r="E1309" t="s">
        <v>1563</v>
      </c>
      <c r="F1309" t="s">
        <v>1563</v>
      </c>
      <c r="G1309" t="s">
        <v>228</v>
      </c>
      <c r="H1309">
        <v>-1</v>
      </c>
      <c r="I1309" t="s">
        <v>400</v>
      </c>
      <c r="J1309">
        <v>30316001</v>
      </c>
      <c r="K1309" t="s">
        <v>1171</v>
      </c>
      <c r="L1309">
        <v>989401.11439999996</v>
      </c>
      <c r="M1309">
        <v>9748944.5709000006</v>
      </c>
    </row>
    <row r="1310" spans="1:13" hidden="1" x14ac:dyDescent="0.25">
      <c r="A1310">
        <v>1308</v>
      </c>
      <c r="B1310" t="s">
        <v>397</v>
      </c>
      <c r="C1310" t="s">
        <v>398</v>
      </c>
      <c r="D1310" t="s">
        <v>399</v>
      </c>
      <c r="E1310" t="s">
        <v>1564</v>
      </c>
      <c r="F1310" t="s">
        <v>1564</v>
      </c>
      <c r="G1310" t="s">
        <v>228</v>
      </c>
      <c r="H1310">
        <v>-1</v>
      </c>
      <c r="I1310" t="s">
        <v>400</v>
      </c>
      <c r="J1310">
        <v>30322002</v>
      </c>
      <c r="K1310" t="s">
        <v>1171</v>
      </c>
      <c r="L1310">
        <v>1107697.3199</v>
      </c>
      <c r="M1310">
        <v>9910037.2894000001</v>
      </c>
    </row>
    <row r="1311" spans="1:13" hidden="1" x14ac:dyDescent="0.25">
      <c r="A1311">
        <v>1309</v>
      </c>
      <c r="B1311" t="s">
        <v>397</v>
      </c>
      <c r="C1311" t="s">
        <v>398</v>
      </c>
      <c r="D1311" t="s">
        <v>399</v>
      </c>
      <c r="E1311" t="s">
        <v>1565</v>
      </c>
      <c r="F1311" t="s">
        <v>1565</v>
      </c>
      <c r="G1311" t="s">
        <v>228</v>
      </c>
      <c r="H1311">
        <v>-1</v>
      </c>
      <c r="I1311" t="s">
        <v>400</v>
      </c>
      <c r="J1311">
        <v>30316001</v>
      </c>
      <c r="K1311" t="s">
        <v>1171</v>
      </c>
      <c r="L1311">
        <v>1057851.7065999999</v>
      </c>
      <c r="M1311">
        <v>9820602.1075999998</v>
      </c>
    </row>
    <row r="1312" spans="1:13" hidden="1" x14ac:dyDescent="0.25">
      <c r="A1312">
        <v>1310</v>
      </c>
      <c r="B1312" t="s">
        <v>397</v>
      </c>
      <c r="C1312" t="s">
        <v>398</v>
      </c>
      <c r="D1312" t="s">
        <v>399</v>
      </c>
      <c r="E1312" t="s">
        <v>1566</v>
      </c>
      <c r="F1312" t="s">
        <v>1566</v>
      </c>
      <c r="G1312" t="s">
        <v>228</v>
      </c>
      <c r="H1312">
        <v>-1</v>
      </c>
      <c r="I1312" t="s">
        <v>400</v>
      </c>
      <c r="J1312">
        <v>30314002</v>
      </c>
      <c r="K1312" t="s">
        <v>1171</v>
      </c>
      <c r="L1312">
        <v>780228.12</v>
      </c>
      <c r="M1312">
        <v>9633396.5999999996</v>
      </c>
    </row>
    <row r="1313" spans="1:13" hidden="1" x14ac:dyDescent="0.25">
      <c r="A1313">
        <v>1311</v>
      </c>
      <c r="B1313" t="s">
        <v>397</v>
      </c>
      <c r="C1313" t="s">
        <v>398</v>
      </c>
      <c r="D1313" t="s">
        <v>399</v>
      </c>
      <c r="E1313" t="s">
        <v>1193</v>
      </c>
      <c r="F1313" t="s">
        <v>1193</v>
      </c>
      <c r="G1313" t="s">
        <v>228</v>
      </c>
      <c r="H1313">
        <v>-1</v>
      </c>
      <c r="I1313" t="s">
        <v>400</v>
      </c>
      <c r="J1313">
        <v>30319003</v>
      </c>
      <c r="K1313" t="s">
        <v>1171</v>
      </c>
      <c r="L1313">
        <v>746706.37</v>
      </c>
      <c r="M1313">
        <v>9509580.3100000005</v>
      </c>
    </row>
    <row r="1314" spans="1:13" hidden="1" x14ac:dyDescent="0.25">
      <c r="A1314">
        <v>1312</v>
      </c>
      <c r="B1314" t="s">
        <v>397</v>
      </c>
      <c r="C1314" t="s">
        <v>398</v>
      </c>
      <c r="D1314" t="s">
        <v>399</v>
      </c>
      <c r="E1314" t="s">
        <v>1567</v>
      </c>
      <c r="F1314" t="s">
        <v>1567</v>
      </c>
      <c r="G1314" t="s">
        <v>228</v>
      </c>
      <c r="H1314">
        <v>-1</v>
      </c>
      <c r="I1314" t="s">
        <v>400</v>
      </c>
      <c r="J1314">
        <v>30208005</v>
      </c>
      <c r="K1314" t="s">
        <v>1171</v>
      </c>
      <c r="L1314">
        <v>743525.75</v>
      </c>
      <c r="M1314">
        <v>10130852.68</v>
      </c>
    </row>
    <row r="1315" spans="1:13" hidden="1" x14ac:dyDescent="0.25">
      <c r="A1315">
        <v>1313</v>
      </c>
      <c r="B1315" t="s">
        <v>397</v>
      </c>
      <c r="C1315" t="s">
        <v>398</v>
      </c>
      <c r="D1315" t="s">
        <v>399</v>
      </c>
      <c r="E1315" t="s">
        <v>1568</v>
      </c>
      <c r="F1315" t="s">
        <v>1568</v>
      </c>
      <c r="G1315" t="s">
        <v>228</v>
      </c>
      <c r="H1315">
        <v>-1</v>
      </c>
      <c r="I1315" t="s">
        <v>400</v>
      </c>
      <c r="J1315">
        <v>30321001</v>
      </c>
      <c r="K1315" t="s">
        <v>1171</v>
      </c>
      <c r="L1315">
        <v>909608.80220000003</v>
      </c>
      <c r="M1315">
        <v>10019920.179</v>
      </c>
    </row>
    <row r="1316" spans="1:13" hidden="1" x14ac:dyDescent="0.25">
      <c r="A1316">
        <v>1314</v>
      </c>
      <c r="B1316" t="s">
        <v>397</v>
      </c>
      <c r="C1316" t="s">
        <v>398</v>
      </c>
      <c r="D1316" t="s">
        <v>399</v>
      </c>
      <c r="E1316" t="s">
        <v>1569</v>
      </c>
      <c r="F1316" t="s">
        <v>1569</v>
      </c>
      <c r="G1316" t="s">
        <v>228</v>
      </c>
      <c r="H1316">
        <v>-1</v>
      </c>
      <c r="I1316" t="s">
        <v>400</v>
      </c>
      <c r="J1316">
        <v>30104004</v>
      </c>
      <c r="K1316" t="s">
        <v>1171</v>
      </c>
      <c r="L1316">
        <v>827634.87390000001</v>
      </c>
      <c r="M1316">
        <v>10073022.382999999</v>
      </c>
    </row>
    <row r="1317" spans="1:13" hidden="1" x14ac:dyDescent="0.25">
      <c r="A1317">
        <v>1315</v>
      </c>
      <c r="B1317" t="s">
        <v>397</v>
      </c>
      <c r="C1317" t="s">
        <v>398</v>
      </c>
      <c r="D1317" t="s">
        <v>399</v>
      </c>
      <c r="E1317" t="s">
        <v>1570</v>
      </c>
      <c r="F1317" t="s">
        <v>1570</v>
      </c>
      <c r="G1317" t="s">
        <v>228</v>
      </c>
      <c r="H1317">
        <v>-1</v>
      </c>
      <c r="I1317" t="s">
        <v>400</v>
      </c>
      <c r="J1317">
        <v>30110001</v>
      </c>
      <c r="K1317" t="s">
        <v>1171</v>
      </c>
      <c r="L1317">
        <v>800605.65</v>
      </c>
      <c r="M1317">
        <v>10087624.890000001</v>
      </c>
    </row>
    <row r="1318" spans="1:13" hidden="1" x14ac:dyDescent="0.25">
      <c r="A1318">
        <v>1316</v>
      </c>
      <c r="B1318" t="s">
        <v>397</v>
      </c>
      <c r="C1318" t="s">
        <v>398</v>
      </c>
      <c r="D1318" t="s">
        <v>399</v>
      </c>
      <c r="E1318" t="s">
        <v>1286</v>
      </c>
      <c r="F1318" t="s">
        <v>1286</v>
      </c>
      <c r="G1318" t="s">
        <v>228</v>
      </c>
      <c r="H1318">
        <v>-1</v>
      </c>
      <c r="I1318" t="s">
        <v>400</v>
      </c>
      <c r="J1318">
        <v>30208005</v>
      </c>
      <c r="K1318" t="s">
        <v>1171</v>
      </c>
      <c r="L1318">
        <v>747887.84</v>
      </c>
      <c r="M1318">
        <v>10124763.93</v>
      </c>
    </row>
    <row r="1319" spans="1:13" hidden="1" x14ac:dyDescent="0.25">
      <c r="A1319">
        <v>1317</v>
      </c>
      <c r="B1319" t="s">
        <v>397</v>
      </c>
      <c r="C1319" t="s">
        <v>398</v>
      </c>
      <c r="D1319" t="s">
        <v>399</v>
      </c>
      <c r="E1319" t="s">
        <v>1163</v>
      </c>
      <c r="F1319" t="s">
        <v>1163</v>
      </c>
      <c r="G1319" t="s">
        <v>228</v>
      </c>
      <c r="H1319">
        <v>-1</v>
      </c>
      <c r="I1319" t="s">
        <v>400</v>
      </c>
      <c r="J1319">
        <v>30321001</v>
      </c>
      <c r="K1319" t="s">
        <v>1171</v>
      </c>
      <c r="L1319">
        <v>971630.18590000004</v>
      </c>
      <c r="M1319">
        <v>10007107.674900001</v>
      </c>
    </row>
    <row r="1320" spans="1:13" hidden="1" x14ac:dyDescent="0.25">
      <c r="A1320">
        <v>1318</v>
      </c>
      <c r="B1320" t="s">
        <v>397</v>
      </c>
      <c r="C1320" t="s">
        <v>398</v>
      </c>
      <c r="D1320" t="s">
        <v>399</v>
      </c>
      <c r="E1320" t="s">
        <v>1571</v>
      </c>
      <c r="F1320" t="s">
        <v>1571</v>
      </c>
      <c r="G1320" t="s">
        <v>228</v>
      </c>
      <c r="H1320">
        <v>-1</v>
      </c>
      <c r="I1320" t="s">
        <v>400</v>
      </c>
      <c r="J1320">
        <v>30321001</v>
      </c>
      <c r="K1320" t="s">
        <v>1171</v>
      </c>
      <c r="L1320">
        <v>959247.32649999997</v>
      </c>
      <c r="M1320">
        <v>10006247.796800001</v>
      </c>
    </row>
    <row r="1321" spans="1:13" hidden="1" x14ac:dyDescent="0.25">
      <c r="A1321">
        <v>1319</v>
      </c>
      <c r="B1321" t="s">
        <v>397</v>
      </c>
      <c r="C1321" t="s">
        <v>398</v>
      </c>
      <c r="D1321" t="s">
        <v>399</v>
      </c>
      <c r="E1321" t="s">
        <v>1572</v>
      </c>
      <c r="F1321" t="s">
        <v>1572</v>
      </c>
      <c r="G1321" t="s">
        <v>228</v>
      </c>
      <c r="H1321">
        <v>-1</v>
      </c>
      <c r="I1321" t="s">
        <v>400</v>
      </c>
      <c r="J1321">
        <v>30321001</v>
      </c>
      <c r="K1321" t="s">
        <v>1171</v>
      </c>
      <c r="L1321">
        <v>962330.61699999997</v>
      </c>
      <c r="M1321">
        <v>10005328.436899999</v>
      </c>
    </row>
    <row r="1322" spans="1:13" hidden="1" x14ac:dyDescent="0.25">
      <c r="A1322">
        <v>1320</v>
      </c>
      <c r="B1322" t="s">
        <v>397</v>
      </c>
      <c r="C1322" t="s">
        <v>398</v>
      </c>
      <c r="D1322" t="s">
        <v>399</v>
      </c>
      <c r="E1322" t="s">
        <v>1573</v>
      </c>
      <c r="F1322" t="s">
        <v>1573</v>
      </c>
      <c r="G1322" t="s">
        <v>1574</v>
      </c>
      <c r="H1322">
        <v>-1</v>
      </c>
      <c r="I1322" t="s">
        <v>400</v>
      </c>
      <c r="J1322">
        <v>30321006</v>
      </c>
      <c r="K1322" t="s">
        <v>1171</v>
      </c>
      <c r="L1322">
        <v>921681.19530000002</v>
      </c>
      <c r="M1322">
        <v>10017305.259299999</v>
      </c>
    </row>
    <row r="1323" spans="1:13" hidden="1" x14ac:dyDescent="0.25">
      <c r="A1323">
        <v>1321</v>
      </c>
      <c r="B1323" t="s">
        <v>397</v>
      </c>
      <c r="C1323" t="s">
        <v>398</v>
      </c>
      <c r="D1323" t="s">
        <v>399</v>
      </c>
      <c r="E1323" t="s">
        <v>1575</v>
      </c>
      <c r="F1323" t="s">
        <v>1575</v>
      </c>
      <c r="G1323" t="s">
        <v>228</v>
      </c>
      <c r="H1323">
        <v>-1</v>
      </c>
      <c r="I1323" t="s">
        <v>400</v>
      </c>
      <c r="J1323">
        <v>30314008</v>
      </c>
      <c r="K1323" t="s">
        <v>1171</v>
      </c>
      <c r="L1323">
        <v>808248.23</v>
      </c>
      <c r="M1323">
        <v>9639970.5</v>
      </c>
    </row>
    <row r="1324" spans="1:13" hidden="1" x14ac:dyDescent="0.25">
      <c r="A1324">
        <v>1322</v>
      </c>
      <c r="B1324" t="s">
        <v>397</v>
      </c>
      <c r="C1324" t="s">
        <v>398</v>
      </c>
      <c r="D1324" t="s">
        <v>399</v>
      </c>
      <c r="E1324" t="s">
        <v>1576</v>
      </c>
      <c r="F1324" t="s">
        <v>1576</v>
      </c>
      <c r="G1324" t="s">
        <v>228</v>
      </c>
      <c r="H1324">
        <v>-1</v>
      </c>
      <c r="I1324" t="s">
        <v>400</v>
      </c>
      <c r="J1324">
        <v>30314002</v>
      </c>
      <c r="K1324" t="s">
        <v>1171</v>
      </c>
      <c r="L1324">
        <v>774186.86129999999</v>
      </c>
      <c r="M1324">
        <v>9608978.7328999992</v>
      </c>
    </row>
    <row r="1325" spans="1:13" hidden="1" x14ac:dyDescent="0.25">
      <c r="A1325">
        <v>1323</v>
      </c>
      <c r="B1325" t="s">
        <v>397</v>
      </c>
      <c r="C1325" t="s">
        <v>398</v>
      </c>
      <c r="D1325" t="s">
        <v>399</v>
      </c>
      <c r="E1325" t="s">
        <v>1577</v>
      </c>
      <c r="F1325" t="s">
        <v>1577</v>
      </c>
      <c r="G1325" t="s">
        <v>228</v>
      </c>
      <c r="H1325">
        <v>-1</v>
      </c>
      <c r="I1325" t="s">
        <v>400</v>
      </c>
      <c r="J1325">
        <v>30111006</v>
      </c>
      <c r="K1325" t="s">
        <v>1171</v>
      </c>
      <c r="L1325">
        <v>674697.01190000004</v>
      </c>
      <c r="M1325">
        <v>9500674.7468999997</v>
      </c>
    </row>
    <row r="1326" spans="1:13" hidden="1" x14ac:dyDescent="0.25">
      <c r="A1326">
        <v>1324</v>
      </c>
      <c r="B1326" t="s">
        <v>397</v>
      </c>
      <c r="C1326" t="s">
        <v>398</v>
      </c>
      <c r="D1326" t="s">
        <v>399</v>
      </c>
      <c r="E1326" t="s">
        <v>1578</v>
      </c>
      <c r="F1326" t="s">
        <v>1578</v>
      </c>
      <c r="G1326" t="s">
        <v>228</v>
      </c>
      <c r="H1326">
        <v>-1</v>
      </c>
      <c r="I1326" t="s">
        <v>400</v>
      </c>
      <c r="J1326">
        <v>30111012</v>
      </c>
      <c r="K1326" t="s">
        <v>1171</v>
      </c>
      <c r="L1326">
        <v>662815.39</v>
      </c>
      <c r="M1326">
        <v>9515815.1799999997</v>
      </c>
    </row>
    <row r="1327" spans="1:13" hidden="1" x14ac:dyDescent="0.25">
      <c r="A1327">
        <v>1325</v>
      </c>
      <c r="B1327" t="s">
        <v>397</v>
      </c>
      <c r="C1327" t="s">
        <v>398</v>
      </c>
      <c r="D1327" t="s">
        <v>399</v>
      </c>
      <c r="E1327" t="s">
        <v>1579</v>
      </c>
      <c r="F1327" t="s">
        <v>1579</v>
      </c>
      <c r="G1327" t="s">
        <v>228</v>
      </c>
      <c r="H1327">
        <v>-1</v>
      </c>
      <c r="I1327" t="s">
        <v>400</v>
      </c>
      <c r="J1327">
        <v>30314009</v>
      </c>
      <c r="K1327" t="s">
        <v>1171</v>
      </c>
      <c r="L1327">
        <v>941881.41949999996</v>
      </c>
      <c r="M1327">
        <v>9714263.8040999994</v>
      </c>
    </row>
    <row r="1328" spans="1:13" hidden="1" x14ac:dyDescent="0.25">
      <c r="A1328">
        <v>1326</v>
      </c>
      <c r="B1328" t="s">
        <v>397</v>
      </c>
      <c r="C1328" t="s">
        <v>398</v>
      </c>
      <c r="D1328" t="s">
        <v>399</v>
      </c>
      <c r="E1328" t="s">
        <v>1580</v>
      </c>
      <c r="F1328" t="s">
        <v>1580</v>
      </c>
      <c r="G1328" t="s">
        <v>228</v>
      </c>
      <c r="H1328">
        <v>-1</v>
      </c>
      <c r="I1328" t="s">
        <v>400</v>
      </c>
      <c r="J1328">
        <v>30314012</v>
      </c>
      <c r="K1328" t="s">
        <v>1171</v>
      </c>
      <c r="L1328">
        <v>848347.16780000005</v>
      </c>
      <c r="M1328">
        <v>9681442.8027999997</v>
      </c>
    </row>
    <row r="1329" spans="1:13" hidden="1" x14ac:dyDescent="0.25">
      <c r="A1329">
        <v>1327</v>
      </c>
      <c r="B1329" t="s">
        <v>397</v>
      </c>
      <c r="C1329" t="s">
        <v>398</v>
      </c>
      <c r="D1329" t="s">
        <v>399</v>
      </c>
      <c r="E1329" t="s">
        <v>1581</v>
      </c>
      <c r="F1329" t="s">
        <v>1581</v>
      </c>
      <c r="G1329" t="s">
        <v>228</v>
      </c>
      <c r="H1329">
        <v>-1</v>
      </c>
      <c r="I1329" t="s">
        <v>400</v>
      </c>
      <c r="J1329">
        <v>30314012</v>
      </c>
      <c r="K1329" t="s">
        <v>1171</v>
      </c>
      <c r="L1329">
        <v>844259.34710000001</v>
      </c>
      <c r="M1329">
        <v>9680291.8629999999</v>
      </c>
    </row>
    <row r="1330" spans="1:13" hidden="1" x14ac:dyDescent="0.25">
      <c r="A1330">
        <v>1328</v>
      </c>
      <c r="B1330" t="s">
        <v>397</v>
      </c>
      <c r="C1330" t="s">
        <v>398</v>
      </c>
      <c r="D1330" t="s">
        <v>399</v>
      </c>
      <c r="E1330" t="s">
        <v>1582</v>
      </c>
      <c r="F1330" t="s">
        <v>1582</v>
      </c>
      <c r="G1330" t="s">
        <v>228</v>
      </c>
      <c r="H1330">
        <v>-1</v>
      </c>
      <c r="I1330" t="s">
        <v>400</v>
      </c>
      <c r="J1330">
        <v>30314012</v>
      </c>
      <c r="K1330" t="s">
        <v>1171</v>
      </c>
      <c r="L1330">
        <v>804628.69620000001</v>
      </c>
      <c r="M1330">
        <v>9649421.2799999993</v>
      </c>
    </row>
    <row r="1331" spans="1:13" hidden="1" x14ac:dyDescent="0.25">
      <c r="A1331">
        <v>1329</v>
      </c>
      <c r="B1331" t="s">
        <v>397</v>
      </c>
      <c r="C1331" t="s">
        <v>398</v>
      </c>
      <c r="D1331" t="s">
        <v>399</v>
      </c>
      <c r="E1331" t="s">
        <v>1583</v>
      </c>
      <c r="F1331" t="s">
        <v>1583</v>
      </c>
      <c r="G1331" t="s">
        <v>228</v>
      </c>
      <c r="H1331">
        <v>-1</v>
      </c>
      <c r="I1331" t="s">
        <v>400</v>
      </c>
      <c r="J1331">
        <v>30111012</v>
      </c>
      <c r="K1331" t="s">
        <v>1171</v>
      </c>
      <c r="L1331">
        <v>639388.39</v>
      </c>
      <c r="M1331">
        <v>9514316.7899999991</v>
      </c>
    </row>
    <row r="1332" spans="1:13" hidden="1" x14ac:dyDescent="0.25">
      <c r="A1332">
        <v>1330</v>
      </c>
      <c r="B1332" t="s">
        <v>397</v>
      </c>
      <c r="C1332" t="s">
        <v>398</v>
      </c>
      <c r="D1332" t="s">
        <v>399</v>
      </c>
      <c r="E1332" t="s">
        <v>1584</v>
      </c>
      <c r="F1332" t="s">
        <v>1584</v>
      </c>
      <c r="G1332" t="s">
        <v>228</v>
      </c>
      <c r="H1332">
        <v>-1</v>
      </c>
      <c r="I1332" t="s">
        <v>400</v>
      </c>
      <c r="J1332">
        <v>30111008</v>
      </c>
      <c r="K1332" t="s">
        <v>1171</v>
      </c>
      <c r="L1332">
        <v>632109.72</v>
      </c>
      <c r="M1332">
        <v>9504636.9900000002</v>
      </c>
    </row>
    <row r="1333" spans="1:13" hidden="1" x14ac:dyDescent="0.25">
      <c r="A1333">
        <v>1331</v>
      </c>
      <c r="B1333" t="s">
        <v>397</v>
      </c>
      <c r="C1333" t="s">
        <v>398</v>
      </c>
      <c r="D1333" t="s">
        <v>399</v>
      </c>
      <c r="E1333" t="s">
        <v>892</v>
      </c>
      <c r="F1333" t="s">
        <v>892</v>
      </c>
      <c r="G1333" t="s">
        <v>228</v>
      </c>
      <c r="H1333">
        <v>-1</v>
      </c>
      <c r="I1333" t="s">
        <v>400</v>
      </c>
      <c r="J1333">
        <v>30111008</v>
      </c>
      <c r="K1333" t="s">
        <v>1171</v>
      </c>
      <c r="L1333">
        <v>617030.37</v>
      </c>
      <c r="M1333">
        <v>9527089.0700000003</v>
      </c>
    </row>
    <row r="1334" spans="1:13" hidden="1" x14ac:dyDescent="0.25">
      <c r="A1334">
        <v>1332</v>
      </c>
      <c r="B1334" t="s">
        <v>397</v>
      </c>
      <c r="C1334" t="s">
        <v>398</v>
      </c>
      <c r="D1334" t="s">
        <v>399</v>
      </c>
      <c r="E1334" t="s">
        <v>1585</v>
      </c>
      <c r="F1334" t="s">
        <v>1585</v>
      </c>
      <c r="G1334" t="s">
        <v>228</v>
      </c>
      <c r="H1334">
        <v>-1</v>
      </c>
      <c r="I1334" t="s">
        <v>400</v>
      </c>
      <c r="J1334">
        <v>30111008</v>
      </c>
      <c r="K1334" t="s">
        <v>1171</v>
      </c>
      <c r="L1334">
        <v>614505.90280000004</v>
      </c>
      <c r="M1334">
        <v>9539305.0698000006</v>
      </c>
    </row>
    <row r="1335" spans="1:13" hidden="1" x14ac:dyDescent="0.25">
      <c r="A1335">
        <v>1333</v>
      </c>
      <c r="B1335" t="s">
        <v>397</v>
      </c>
      <c r="C1335" t="s">
        <v>398</v>
      </c>
      <c r="D1335" t="s">
        <v>399</v>
      </c>
      <c r="E1335" t="s">
        <v>1586</v>
      </c>
      <c r="F1335" t="s">
        <v>1586</v>
      </c>
      <c r="G1335" t="s">
        <v>228</v>
      </c>
      <c r="H1335">
        <v>-1</v>
      </c>
      <c r="I1335" t="s">
        <v>400</v>
      </c>
      <c r="J1335">
        <v>30111012</v>
      </c>
      <c r="K1335" t="s">
        <v>1171</v>
      </c>
      <c r="L1335">
        <v>660478.31999999995</v>
      </c>
      <c r="M1335">
        <v>9511832.7563000005</v>
      </c>
    </row>
    <row r="1336" spans="1:13" hidden="1" x14ac:dyDescent="0.25">
      <c r="A1336">
        <v>1334</v>
      </c>
      <c r="B1336" t="s">
        <v>397</v>
      </c>
      <c r="C1336" t="s">
        <v>398</v>
      </c>
      <c r="D1336" t="s">
        <v>399</v>
      </c>
      <c r="E1336" t="s">
        <v>1587</v>
      </c>
      <c r="F1336" t="s">
        <v>1587</v>
      </c>
      <c r="G1336" t="s">
        <v>228</v>
      </c>
      <c r="H1336">
        <v>-1</v>
      </c>
      <c r="I1336" t="s">
        <v>400</v>
      </c>
      <c r="J1336">
        <v>30111012</v>
      </c>
      <c r="K1336" t="s">
        <v>1171</v>
      </c>
      <c r="L1336">
        <v>657399.03</v>
      </c>
      <c r="M1336">
        <v>9515871.4100000001</v>
      </c>
    </row>
    <row r="1337" spans="1:13" hidden="1" x14ac:dyDescent="0.25">
      <c r="A1337">
        <v>1335</v>
      </c>
      <c r="B1337" t="s">
        <v>397</v>
      </c>
      <c r="C1337" t="s">
        <v>398</v>
      </c>
      <c r="D1337" t="s">
        <v>399</v>
      </c>
      <c r="E1337" t="s">
        <v>1588</v>
      </c>
      <c r="F1337" t="s">
        <v>1588</v>
      </c>
      <c r="G1337" t="s">
        <v>228</v>
      </c>
      <c r="H1337">
        <v>-1</v>
      </c>
      <c r="I1337" t="s">
        <v>400</v>
      </c>
      <c r="J1337">
        <v>30111012</v>
      </c>
      <c r="K1337" t="s">
        <v>1171</v>
      </c>
      <c r="L1337">
        <v>655725.98</v>
      </c>
      <c r="M1337">
        <v>9520939.1500000004</v>
      </c>
    </row>
    <row r="1338" spans="1:13" hidden="1" x14ac:dyDescent="0.25">
      <c r="A1338">
        <v>1336</v>
      </c>
      <c r="B1338" t="s">
        <v>397</v>
      </c>
      <c r="C1338" t="s">
        <v>398</v>
      </c>
      <c r="D1338" t="s">
        <v>399</v>
      </c>
      <c r="E1338" t="s">
        <v>1589</v>
      </c>
      <c r="F1338" t="s">
        <v>1589</v>
      </c>
      <c r="G1338" t="s">
        <v>228</v>
      </c>
      <c r="H1338">
        <v>-1</v>
      </c>
      <c r="I1338" t="s">
        <v>400</v>
      </c>
      <c r="J1338">
        <v>30111012</v>
      </c>
      <c r="K1338" t="s">
        <v>1171</v>
      </c>
      <c r="L1338">
        <v>643599.39</v>
      </c>
      <c r="M1338">
        <v>9511286.6899999995</v>
      </c>
    </row>
    <row r="1339" spans="1:13" hidden="1" x14ac:dyDescent="0.25">
      <c r="A1339">
        <v>1337</v>
      </c>
      <c r="B1339" t="s">
        <v>397</v>
      </c>
      <c r="C1339" t="s">
        <v>398</v>
      </c>
      <c r="D1339" t="s">
        <v>399</v>
      </c>
      <c r="E1339" t="s">
        <v>1590</v>
      </c>
      <c r="F1339" t="s">
        <v>1590</v>
      </c>
      <c r="G1339" t="s">
        <v>228</v>
      </c>
      <c r="H1339">
        <v>-1</v>
      </c>
      <c r="I1339" t="s">
        <v>400</v>
      </c>
      <c r="J1339">
        <v>30111013</v>
      </c>
      <c r="K1339" t="s">
        <v>1171</v>
      </c>
      <c r="L1339">
        <v>573892.76309999998</v>
      </c>
      <c r="M1339">
        <v>9538975.3143000007</v>
      </c>
    </row>
    <row r="1340" spans="1:13" hidden="1" x14ac:dyDescent="0.25">
      <c r="A1340">
        <v>1338</v>
      </c>
      <c r="B1340" t="s">
        <v>397</v>
      </c>
      <c r="C1340" t="s">
        <v>398</v>
      </c>
      <c r="D1340" t="s">
        <v>399</v>
      </c>
      <c r="E1340" t="s">
        <v>1470</v>
      </c>
      <c r="F1340" t="s">
        <v>1470</v>
      </c>
      <c r="G1340" t="s">
        <v>228</v>
      </c>
      <c r="H1340">
        <v>-1</v>
      </c>
      <c r="I1340" t="s">
        <v>400</v>
      </c>
      <c r="J1340">
        <v>30207014</v>
      </c>
      <c r="K1340" t="s">
        <v>1171</v>
      </c>
      <c r="L1340">
        <v>594115.54</v>
      </c>
      <c r="M1340">
        <v>9581215.1799999997</v>
      </c>
    </row>
    <row r="1341" spans="1:13" hidden="1" x14ac:dyDescent="0.25">
      <c r="A1341">
        <v>1339</v>
      </c>
      <c r="B1341" t="s">
        <v>397</v>
      </c>
      <c r="C1341" t="s">
        <v>398</v>
      </c>
      <c r="D1341" t="s">
        <v>399</v>
      </c>
      <c r="E1341" t="s">
        <v>1591</v>
      </c>
      <c r="F1341" t="s">
        <v>1591</v>
      </c>
      <c r="G1341" t="s">
        <v>228</v>
      </c>
      <c r="H1341">
        <v>-1</v>
      </c>
      <c r="I1341" t="s">
        <v>400</v>
      </c>
      <c r="J1341">
        <v>30111004</v>
      </c>
      <c r="K1341" t="s">
        <v>1171</v>
      </c>
      <c r="L1341">
        <v>590320.31999999995</v>
      </c>
      <c r="M1341">
        <v>9533074.5600000005</v>
      </c>
    </row>
    <row r="1342" spans="1:13" hidden="1" x14ac:dyDescent="0.25">
      <c r="A1342">
        <v>1340</v>
      </c>
      <c r="B1342" t="s">
        <v>397</v>
      </c>
      <c r="C1342" t="s">
        <v>398</v>
      </c>
      <c r="D1342" t="s">
        <v>399</v>
      </c>
      <c r="E1342" t="s">
        <v>1592</v>
      </c>
      <c r="F1342" t="s">
        <v>1592</v>
      </c>
      <c r="G1342" t="s">
        <v>228</v>
      </c>
      <c r="H1342">
        <v>-1</v>
      </c>
      <c r="I1342" t="s">
        <v>400</v>
      </c>
      <c r="J1342">
        <v>30111013</v>
      </c>
      <c r="K1342" t="s">
        <v>1171</v>
      </c>
      <c r="L1342">
        <v>576189.81000000006</v>
      </c>
      <c r="M1342">
        <v>9537488.8200000003</v>
      </c>
    </row>
    <row r="1343" spans="1:13" hidden="1" x14ac:dyDescent="0.25">
      <c r="A1343">
        <v>1341</v>
      </c>
      <c r="B1343" t="s">
        <v>397</v>
      </c>
      <c r="C1343" t="s">
        <v>398</v>
      </c>
      <c r="D1343" t="s">
        <v>399</v>
      </c>
      <c r="E1343" t="s">
        <v>1593</v>
      </c>
      <c r="F1343" t="s">
        <v>1593</v>
      </c>
      <c r="G1343" t="s">
        <v>228</v>
      </c>
      <c r="H1343">
        <v>-1</v>
      </c>
      <c r="I1343" t="s">
        <v>400</v>
      </c>
      <c r="J1343">
        <v>30207002</v>
      </c>
      <c r="K1343" t="s">
        <v>1171</v>
      </c>
      <c r="L1343">
        <v>604670.53</v>
      </c>
      <c r="M1343">
        <v>9597877.4499999993</v>
      </c>
    </row>
    <row r="1344" spans="1:13" hidden="1" x14ac:dyDescent="0.25">
      <c r="A1344">
        <v>1342</v>
      </c>
      <c r="B1344" t="s">
        <v>397</v>
      </c>
      <c r="C1344" t="s">
        <v>398</v>
      </c>
      <c r="D1344" t="s">
        <v>399</v>
      </c>
      <c r="E1344" t="s">
        <v>1594</v>
      </c>
      <c r="F1344" t="s">
        <v>1594</v>
      </c>
      <c r="G1344" t="s">
        <v>228</v>
      </c>
      <c r="H1344">
        <v>-1</v>
      </c>
      <c r="I1344" t="s">
        <v>400</v>
      </c>
      <c r="J1344">
        <v>30207002</v>
      </c>
      <c r="K1344" t="s">
        <v>1171</v>
      </c>
      <c r="L1344">
        <v>597890.84149999998</v>
      </c>
      <c r="M1344">
        <v>9615725.8226999994</v>
      </c>
    </row>
    <row r="1345" spans="1:13" hidden="1" x14ac:dyDescent="0.25">
      <c r="A1345">
        <v>1343</v>
      </c>
      <c r="B1345" t="s">
        <v>397</v>
      </c>
      <c r="C1345" t="s">
        <v>398</v>
      </c>
      <c r="D1345" t="s">
        <v>399</v>
      </c>
      <c r="E1345" t="s">
        <v>1595</v>
      </c>
      <c r="F1345" t="s">
        <v>1595</v>
      </c>
      <c r="G1345" t="s">
        <v>228</v>
      </c>
      <c r="H1345">
        <v>-1</v>
      </c>
      <c r="I1345" t="s">
        <v>400</v>
      </c>
      <c r="J1345">
        <v>30207002</v>
      </c>
      <c r="K1345" t="s">
        <v>1171</v>
      </c>
      <c r="L1345">
        <v>594922.62</v>
      </c>
      <c r="M1345">
        <v>9593692.4000000004</v>
      </c>
    </row>
    <row r="1346" spans="1:13" hidden="1" x14ac:dyDescent="0.25">
      <c r="A1346">
        <v>1344</v>
      </c>
      <c r="B1346" t="s">
        <v>397</v>
      </c>
      <c r="C1346" t="s">
        <v>398</v>
      </c>
      <c r="D1346" t="s">
        <v>399</v>
      </c>
      <c r="E1346" t="s">
        <v>1596</v>
      </c>
      <c r="F1346" t="s">
        <v>1596</v>
      </c>
      <c r="G1346" t="s">
        <v>228</v>
      </c>
      <c r="H1346">
        <v>-1</v>
      </c>
      <c r="I1346" t="s">
        <v>400</v>
      </c>
      <c r="J1346">
        <v>30207002</v>
      </c>
      <c r="K1346" t="s">
        <v>1171</v>
      </c>
      <c r="L1346">
        <v>606790.43000000005</v>
      </c>
      <c r="M1346">
        <v>9588846.0099999998</v>
      </c>
    </row>
    <row r="1347" spans="1:13" hidden="1" x14ac:dyDescent="0.25">
      <c r="A1347">
        <v>1345</v>
      </c>
      <c r="B1347" t="s">
        <v>397</v>
      </c>
      <c r="C1347" t="s">
        <v>398</v>
      </c>
      <c r="D1347" t="s">
        <v>399</v>
      </c>
      <c r="E1347" t="s">
        <v>1597</v>
      </c>
      <c r="F1347" t="s">
        <v>1597</v>
      </c>
      <c r="G1347" t="s">
        <v>228</v>
      </c>
      <c r="H1347">
        <v>-1</v>
      </c>
      <c r="I1347" t="s">
        <v>400</v>
      </c>
      <c r="J1347">
        <v>30111013</v>
      </c>
      <c r="K1347" t="s">
        <v>1171</v>
      </c>
      <c r="L1347">
        <v>577757.52</v>
      </c>
      <c r="M1347">
        <v>9526800.9399999995</v>
      </c>
    </row>
    <row r="1348" spans="1:13" hidden="1" x14ac:dyDescent="0.25">
      <c r="A1348">
        <v>1346</v>
      </c>
      <c r="B1348" t="s">
        <v>397</v>
      </c>
      <c r="C1348" t="s">
        <v>398</v>
      </c>
      <c r="D1348" t="s">
        <v>399</v>
      </c>
      <c r="E1348" t="s">
        <v>1598</v>
      </c>
      <c r="F1348" t="s">
        <v>1598</v>
      </c>
      <c r="G1348" t="s">
        <v>228</v>
      </c>
      <c r="H1348">
        <v>-1</v>
      </c>
      <c r="I1348" t="s">
        <v>400</v>
      </c>
      <c r="J1348">
        <v>30111013</v>
      </c>
      <c r="K1348" t="s">
        <v>1171</v>
      </c>
      <c r="L1348">
        <v>587034.63399999996</v>
      </c>
      <c r="M1348">
        <v>9523333.0018000007</v>
      </c>
    </row>
    <row r="1349" spans="1:13" hidden="1" x14ac:dyDescent="0.25">
      <c r="A1349">
        <v>1347</v>
      </c>
      <c r="B1349" t="s">
        <v>397</v>
      </c>
      <c r="C1349" t="s">
        <v>398</v>
      </c>
      <c r="D1349" t="s">
        <v>399</v>
      </c>
      <c r="E1349" t="s">
        <v>1599</v>
      </c>
      <c r="F1349" t="s">
        <v>1599</v>
      </c>
      <c r="G1349" t="s">
        <v>228</v>
      </c>
      <c r="H1349">
        <v>-1</v>
      </c>
      <c r="I1349" t="s">
        <v>400</v>
      </c>
      <c r="J1349">
        <v>30104001</v>
      </c>
      <c r="K1349" t="s">
        <v>1171</v>
      </c>
      <c r="L1349">
        <v>811911.45700000005</v>
      </c>
      <c r="M1349">
        <v>10108719.159399999</v>
      </c>
    </row>
    <row r="1350" spans="1:13" hidden="1" x14ac:dyDescent="0.25">
      <c r="A1350">
        <v>1348</v>
      </c>
      <c r="B1350" t="s">
        <v>397</v>
      </c>
      <c r="C1350" t="s">
        <v>398</v>
      </c>
      <c r="D1350" t="s">
        <v>399</v>
      </c>
      <c r="E1350" t="s">
        <v>1600</v>
      </c>
      <c r="F1350" t="s">
        <v>1600</v>
      </c>
      <c r="G1350" t="s">
        <v>228</v>
      </c>
      <c r="H1350">
        <v>-1</v>
      </c>
      <c r="I1350" t="s">
        <v>400</v>
      </c>
      <c r="J1350">
        <v>30104001</v>
      </c>
      <c r="K1350" t="s">
        <v>1171</v>
      </c>
      <c r="L1350">
        <v>802854.02</v>
      </c>
      <c r="M1350">
        <v>10115993.4</v>
      </c>
    </row>
    <row r="1351" spans="1:13" hidden="1" x14ac:dyDescent="0.25">
      <c r="A1351">
        <v>1349</v>
      </c>
      <c r="B1351" t="s">
        <v>397</v>
      </c>
      <c r="C1351" t="s">
        <v>398</v>
      </c>
      <c r="D1351" t="s">
        <v>399</v>
      </c>
      <c r="E1351" t="s">
        <v>1601</v>
      </c>
      <c r="F1351" t="s">
        <v>1601</v>
      </c>
      <c r="G1351" t="s">
        <v>228</v>
      </c>
      <c r="H1351">
        <v>-1</v>
      </c>
      <c r="I1351" t="s">
        <v>400</v>
      </c>
      <c r="J1351">
        <v>30111004</v>
      </c>
      <c r="K1351" t="s">
        <v>1171</v>
      </c>
      <c r="L1351">
        <v>594406.07999999996</v>
      </c>
      <c r="M1351">
        <v>9528588.1300000008</v>
      </c>
    </row>
    <row r="1352" spans="1:13" hidden="1" x14ac:dyDescent="0.25">
      <c r="A1352">
        <v>1350</v>
      </c>
      <c r="B1352" t="s">
        <v>397</v>
      </c>
      <c r="C1352" t="s">
        <v>398</v>
      </c>
      <c r="D1352" t="s">
        <v>399</v>
      </c>
      <c r="E1352" t="s">
        <v>1602</v>
      </c>
      <c r="F1352" t="s">
        <v>1602</v>
      </c>
      <c r="G1352" t="s">
        <v>228</v>
      </c>
      <c r="H1352">
        <v>-1</v>
      </c>
      <c r="I1352" t="s">
        <v>400</v>
      </c>
      <c r="J1352">
        <v>30111004</v>
      </c>
      <c r="K1352" t="s">
        <v>1171</v>
      </c>
      <c r="L1352">
        <v>597302.39</v>
      </c>
      <c r="M1352">
        <v>9528015.9700000007</v>
      </c>
    </row>
    <row r="1353" spans="1:13" hidden="1" x14ac:dyDescent="0.25">
      <c r="A1353">
        <v>1351</v>
      </c>
      <c r="B1353" t="s">
        <v>397</v>
      </c>
      <c r="C1353" t="s">
        <v>398</v>
      </c>
      <c r="D1353" t="s">
        <v>399</v>
      </c>
      <c r="E1353" t="s">
        <v>1139</v>
      </c>
      <c r="F1353" t="s">
        <v>1139</v>
      </c>
      <c r="G1353" t="s">
        <v>1591</v>
      </c>
      <c r="H1353">
        <v>-1</v>
      </c>
      <c r="I1353" t="s">
        <v>400</v>
      </c>
      <c r="J1353">
        <v>30111013</v>
      </c>
      <c r="K1353" t="s">
        <v>1171</v>
      </c>
      <c r="L1353">
        <v>577823.60320000001</v>
      </c>
      <c r="M1353">
        <v>9525109.2100000009</v>
      </c>
    </row>
    <row r="1354" spans="1:13" hidden="1" x14ac:dyDescent="0.25">
      <c r="A1354">
        <v>1352</v>
      </c>
      <c r="B1354" t="s">
        <v>397</v>
      </c>
      <c r="C1354" t="s">
        <v>398</v>
      </c>
      <c r="D1354" t="s">
        <v>399</v>
      </c>
      <c r="E1354" t="s">
        <v>1603</v>
      </c>
      <c r="F1354" t="s">
        <v>1603</v>
      </c>
      <c r="G1354" t="s">
        <v>228</v>
      </c>
      <c r="H1354">
        <v>-1</v>
      </c>
      <c r="I1354" t="s">
        <v>400</v>
      </c>
      <c r="J1354">
        <v>30111013</v>
      </c>
      <c r="K1354" t="s">
        <v>1171</v>
      </c>
      <c r="L1354">
        <v>581370.11250000005</v>
      </c>
      <c r="M1354">
        <v>9518150.75</v>
      </c>
    </row>
    <row r="1355" spans="1:13" hidden="1" x14ac:dyDescent="0.25">
      <c r="A1355">
        <v>1353</v>
      </c>
      <c r="B1355" t="s">
        <v>397</v>
      </c>
      <c r="C1355" t="s">
        <v>398</v>
      </c>
      <c r="D1355" t="s">
        <v>399</v>
      </c>
      <c r="E1355" t="s">
        <v>482</v>
      </c>
      <c r="F1355" t="s">
        <v>482</v>
      </c>
      <c r="G1355" t="s">
        <v>228</v>
      </c>
      <c r="H1355">
        <v>-1</v>
      </c>
      <c r="I1355" t="s">
        <v>400</v>
      </c>
      <c r="J1355">
        <v>30321001</v>
      </c>
      <c r="K1355" t="s">
        <v>1171</v>
      </c>
      <c r="L1355">
        <v>893982.56570000004</v>
      </c>
      <c r="M1355">
        <v>10030244.765799999</v>
      </c>
    </row>
    <row r="1356" spans="1:13" hidden="1" x14ac:dyDescent="0.25">
      <c r="A1356">
        <v>1354</v>
      </c>
      <c r="B1356" t="s">
        <v>397</v>
      </c>
      <c r="C1356" t="s">
        <v>398</v>
      </c>
      <c r="D1356" t="s">
        <v>399</v>
      </c>
      <c r="E1356" t="s">
        <v>1604</v>
      </c>
      <c r="F1356" t="s">
        <v>1604</v>
      </c>
      <c r="G1356" t="s">
        <v>228</v>
      </c>
      <c r="H1356">
        <v>-1</v>
      </c>
      <c r="I1356" t="s">
        <v>400</v>
      </c>
      <c r="J1356">
        <v>30321001</v>
      </c>
      <c r="K1356" t="s">
        <v>1171</v>
      </c>
      <c r="L1356">
        <v>904463.90289999999</v>
      </c>
      <c r="M1356">
        <v>10026205.2545</v>
      </c>
    </row>
    <row r="1357" spans="1:13" hidden="1" x14ac:dyDescent="0.25">
      <c r="A1357">
        <v>1355</v>
      </c>
      <c r="B1357" t="s">
        <v>397</v>
      </c>
      <c r="C1357" t="s">
        <v>398</v>
      </c>
      <c r="D1357" t="s">
        <v>399</v>
      </c>
      <c r="E1357" t="s">
        <v>1605</v>
      </c>
      <c r="F1357" t="s">
        <v>1605</v>
      </c>
      <c r="G1357" t="s">
        <v>228</v>
      </c>
      <c r="H1357">
        <v>-1</v>
      </c>
      <c r="I1357" t="s">
        <v>400</v>
      </c>
      <c r="J1357">
        <v>30104001</v>
      </c>
      <c r="K1357" t="s">
        <v>1171</v>
      </c>
      <c r="L1357">
        <v>860736.42339999997</v>
      </c>
      <c r="M1357">
        <v>10091924.243100001</v>
      </c>
    </row>
    <row r="1358" spans="1:13" hidden="1" x14ac:dyDescent="0.25">
      <c r="A1358">
        <v>1356</v>
      </c>
      <c r="B1358" t="s">
        <v>397</v>
      </c>
      <c r="C1358" t="s">
        <v>398</v>
      </c>
      <c r="D1358" t="s">
        <v>399</v>
      </c>
      <c r="E1358" t="s">
        <v>1606</v>
      </c>
      <c r="F1358" t="s">
        <v>1606</v>
      </c>
      <c r="G1358" t="s">
        <v>228</v>
      </c>
      <c r="H1358">
        <v>-1</v>
      </c>
      <c r="I1358" t="s">
        <v>400</v>
      </c>
      <c r="J1358">
        <v>30321001</v>
      </c>
      <c r="K1358" t="s">
        <v>1171</v>
      </c>
      <c r="L1358">
        <v>891795.92799999996</v>
      </c>
      <c r="M1358">
        <v>10028234.2139</v>
      </c>
    </row>
    <row r="1359" spans="1:13" hidden="1" x14ac:dyDescent="0.25">
      <c r="A1359">
        <v>1357</v>
      </c>
      <c r="B1359" t="s">
        <v>397</v>
      </c>
      <c r="C1359" t="s">
        <v>398</v>
      </c>
      <c r="D1359" t="s">
        <v>399</v>
      </c>
      <c r="E1359" t="s">
        <v>1607</v>
      </c>
      <c r="F1359" t="s">
        <v>1607</v>
      </c>
      <c r="G1359" t="s">
        <v>228</v>
      </c>
      <c r="H1359">
        <v>-1</v>
      </c>
      <c r="I1359" t="s">
        <v>400</v>
      </c>
      <c r="J1359">
        <v>30104001</v>
      </c>
      <c r="K1359" t="s">
        <v>1171</v>
      </c>
      <c r="L1359">
        <v>797079.37</v>
      </c>
      <c r="M1359">
        <v>10117367.130000001</v>
      </c>
    </row>
    <row r="1360" spans="1:13" hidden="1" x14ac:dyDescent="0.25">
      <c r="A1360">
        <v>1358</v>
      </c>
      <c r="B1360" t="s">
        <v>397</v>
      </c>
      <c r="C1360" t="s">
        <v>398</v>
      </c>
      <c r="D1360" t="s">
        <v>399</v>
      </c>
      <c r="E1360" t="s">
        <v>1608</v>
      </c>
      <c r="F1360" t="s">
        <v>1608</v>
      </c>
      <c r="G1360" t="s">
        <v>1609</v>
      </c>
      <c r="H1360">
        <v>-1</v>
      </c>
      <c r="I1360" t="s">
        <v>400</v>
      </c>
      <c r="J1360">
        <v>30104001</v>
      </c>
      <c r="K1360" t="s">
        <v>1171</v>
      </c>
      <c r="L1360">
        <v>858869.81669999997</v>
      </c>
      <c r="M1360">
        <v>10085443.853399999</v>
      </c>
    </row>
    <row r="1361" spans="1:13" hidden="1" x14ac:dyDescent="0.25">
      <c r="A1361">
        <v>1359</v>
      </c>
      <c r="B1361" t="s">
        <v>397</v>
      </c>
      <c r="C1361" t="s">
        <v>398</v>
      </c>
      <c r="D1361" t="s">
        <v>399</v>
      </c>
      <c r="E1361" t="s">
        <v>1610</v>
      </c>
      <c r="F1361" t="s">
        <v>1610</v>
      </c>
      <c r="G1361" t="s">
        <v>228</v>
      </c>
      <c r="H1361">
        <v>-1</v>
      </c>
      <c r="I1361" t="s">
        <v>400</v>
      </c>
      <c r="J1361">
        <v>30208005</v>
      </c>
      <c r="K1361" t="s">
        <v>1171</v>
      </c>
      <c r="L1361">
        <v>735742.68</v>
      </c>
      <c r="M1361">
        <v>10157227.16</v>
      </c>
    </row>
    <row r="1362" spans="1:13" hidden="1" x14ac:dyDescent="0.25">
      <c r="A1362">
        <v>1360</v>
      </c>
      <c r="B1362" t="s">
        <v>397</v>
      </c>
      <c r="C1362" t="s">
        <v>398</v>
      </c>
      <c r="D1362" t="s">
        <v>399</v>
      </c>
      <c r="E1362" t="s">
        <v>1611</v>
      </c>
      <c r="F1362" t="s">
        <v>1611</v>
      </c>
      <c r="G1362" t="s">
        <v>228</v>
      </c>
      <c r="H1362">
        <v>-1</v>
      </c>
      <c r="I1362" t="s">
        <v>400</v>
      </c>
      <c r="J1362">
        <v>30208002</v>
      </c>
      <c r="K1362" t="s">
        <v>1171</v>
      </c>
      <c r="L1362">
        <v>732561.33</v>
      </c>
      <c r="M1362">
        <v>10151287.17</v>
      </c>
    </row>
    <row r="1363" spans="1:13" hidden="1" x14ac:dyDescent="0.25">
      <c r="A1363">
        <v>1361</v>
      </c>
      <c r="B1363" t="s">
        <v>397</v>
      </c>
      <c r="C1363" t="s">
        <v>398</v>
      </c>
      <c r="D1363" t="s">
        <v>399</v>
      </c>
      <c r="E1363" t="s">
        <v>1612</v>
      </c>
      <c r="F1363" t="s">
        <v>1612</v>
      </c>
      <c r="G1363" t="s">
        <v>228</v>
      </c>
      <c r="H1363">
        <v>-1</v>
      </c>
      <c r="I1363" t="s">
        <v>400</v>
      </c>
      <c r="J1363">
        <v>30321001</v>
      </c>
      <c r="K1363" t="s">
        <v>1171</v>
      </c>
      <c r="L1363">
        <v>991825.62919999997</v>
      </c>
      <c r="M1363">
        <v>10006572.1348</v>
      </c>
    </row>
    <row r="1364" spans="1:13" hidden="1" x14ac:dyDescent="0.25">
      <c r="A1364">
        <v>1362</v>
      </c>
      <c r="B1364" t="s">
        <v>397</v>
      </c>
      <c r="C1364" t="s">
        <v>398</v>
      </c>
      <c r="D1364" t="s">
        <v>399</v>
      </c>
      <c r="E1364" t="s">
        <v>1613</v>
      </c>
      <c r="F1364" t="s">
        <v>1613</v>
      </c>
      <c r="G1364" t="s">
        <v>228</v>
      </c>
      <c r="H1364">
        <v>-1</v>
      </c>
      <c r="I1364" t="s">
        <v>400</v>
      </c>
      <c r="J1364">
        <v>30321001</v>
      </c>
      <c r="K1364" t="s">
        <v>1171</v>
      </c>
      <c r="L1364">
        <v>993181.33200000005</v>
      </c>
      <c r="M1364">
        <v>10010503.5974</v>
      </c>
    </row>
    <row r="1365" spans="1:13" hidden="1" x14ac:dyDescent="0.25">
      <c r="A1365">
        <v>1363</v>
      </c>
      <c r="B1365" t="s">
        <v>397</v>
      </c>
      <c r="C1365" t="s">
        <v>398</v>
      </c>
      <c r="D1365" t="s">
        <v>399</v>
      </c>
      <c r="E1365" t="s">
        <v>1614</v>
      </c>
      <c r="F1365" t="s">
        <v>1614</v>
      </c>
      <c r="G1365" t="s">
        <v>228</v>
      </c>
      <c r="H1365">
        <v>-1</v>
      </c>
      <c r="I1365" t="s">
        <v>400</v>
      </c>
      <c r="J1365">
        <v>30321001</v>
      </c>
      <c r="K1365" t="s">
        <v>1171</v>
      </c>
      <c r="L1365">
        <v>968236.74490000005</v>
      </c>
      <c r="M1365">
        <v>10014082.861500001</v>
      </c>
    </row>
    <row r="1366" spans="1:13" hidden="1" x14ac:dyDescent="0.25">
      <c r="A1366">
        <v>1364</v>
      </c>
      <c r="B1366" t="s">
        <v>397</v>
      </c>
      <c r="C1366" t="s">
        <v>398</v>
      </c>
      <c r="D1366" t="s">
        <v>399</v>
      </c>
      <c r="E1366" t="s">
        <v>1615</v>
      </c>
      <c r="F1366" t="s">
        <v>1615</v>
      </c>
      <c r="G1366" t="s">
        <v>228</v>
      </c>
      <c r="H1366">
        <v>-1</v>
      </c>
      <c r="I1366" t="s">
        <v>400</v>
      </c>
      <c r="J1366">
        <v>30321001</v>
      </c>
      <c r="K1366" t="s">
        <v>1171</v>
      </c>
      <c r="L1366">
        <v>977629.39890000003</v>
      </c>
      <c r="M1366">
        <v>10012643.1482</v>
      </c>
    </row>
    <row r="1367" spans="1:13" hidden="1" x14ac:dyDescent="0.25">
      <c r="A1367">
        <v>1365</v>
      </c>
      <c r="B1367" t="s">
        <v>397</v>
      </c>
      <c r="C1367" t="s">
        <v>398</v>
      </c>
      <c r="D1367" t="s">
        <v>399</v>
      </c>
      <c r="E1367" t="s">
        <v>1616</v>
      </c>
      <c r="F1367" t="s">
        <v>1616</v>
      </c>
      <c r="G1367" t="s">
        <v>228</v>
      </c>
      <c r="H1367">
        <v>-1</v>
      </c>
      <c r="I1367" t="s">
        <v>400</v>
      </c>
      <c r="J1367">
        <v>30321001</v>
      </c>
      <c r="K1367" t="s">
        <v>1171</v>
      </c>
      <c r="L1367">
        <v>957867.6496</v>
      </c>
      <c r="M1367">
        <v>10025293.227600001</v>
      </c>
    </row>
    <row r="1368" spans="1:13" hidden="1" x14ac:dyDescent="0.25">
      <c r="A1368">
        <v>1366</v>
      </c>
      <c r="B1368" t="s">
        <v>397</v>
      </c>
      <c r="C1368" t="s">
        <v>398</v>
      </c>
      <c r="D1368" t="s">
        <v>399</v>
      </c>
      <c r="E1368" t="s">
        <v>1135</v>
      </c>
      <c r="F1368" t="s">
        <v>1135</v>
      </c>
      <c r="G1368" t="s">
        <v>228</v>
      </c>
      <c r="H1368">
        <v>-1</v>
      </c>
      <c r="I1368" t="s">
        <v>400</v>
      </c>
      <c r="J1368">
        <v>30321001</v>
      </c>
      <c r="K1368" t="s">
        <v>1171</v>
      </c>
      <c r="L1368">
        <v>971494.15179999999</v>
      </c>
      <c r="M1368">
        <v>10020527.772700001</v>
      </c>
    </row>
    <row r="1369" spans="1:13" hidden="1" x14ac:dyDescent="0.25">
      <c r="A1369">
        <v>1367</v>
      </c>
      <c r="B1369" t="s">
        <v>397</v>
      </c>
      <c r="C1369" t="s">
        <v>398</v>
      </c>
      <c r="D1369" t="s">
        <v>399</v>
      </c>
      <c r="E1369" t="s">
        <v>1617</v>
      </c>
      <c r="F1369" t="s">
        <v>1617</v>
      </c>
      <c r="G1369" t="s">
        <v>228</v>
      </c>
      <c r="H1369">
        <v>-1</v>
      </c>
      <c r="I1369" t="s">
        <v>400</v>
      </c>
      <c r="J1369">
        <v>30321001</v>
      </c>
      <c r="K1369" t="s">
        <v>1171</v>
      </c>
      <c r="L1369">
        <v>918842.33860000002</v>
      </c>
      <c r="M1369">
        <v>10023653.965500001</v>
      </c>
    </row>
    <row r="1370" spans="1:13" hidden="1" x14ac:dyDescent="0.25">
      <c r="A1370">
        <v>1368</v>
      </c>
      <c r="B1370" t="s">
        <v>397</v>
      </c>
      <c r="C1370" t="s">
        <v>398</v>
      </c>
      <c r="D1370" t="s">
        <v>399</v>
      </c>
      <c r="E1370" t="s">
        <v>1618</v>
      </c>
      <c r="F1370" t="s">
        <v>1618</v>
      </c>
      <c r="G1370" t="s">
        <v>228</v>
      </c>
      <c r="H1370">
        <v>-1</v>
      </c>
      <c r="I1370" t="s">
        <v>400</v>
      </c>
      <c r="J1370">
        <v>30321001</v>
      </c>
      <c r="K1370" t="s">
        <v>1171</v>
      </c>
      <c r="L1370">
        <v>944056.33100000001</v>
      </c>
      <c r="M1370">
        <v>10019401.263</v>
      </c>
    </row>
    <row r="1371" spans="1:13" hidden="1" x14ac:dyDescent="0.25">
      <c r="A1371">
        <v>1369</v>
      </c>
      <c r="B1371" t="s">
        <v>397</v>
      </c>
      <c r="C1371" t="s">
        <v>398</v>
      </c>
      <c r="D1371" t="s">
        <v>399</v>
      </c>
      <c r="E1371" t="s">
        <v>1619</v>
      </c>
      <c r="F1371" t="s">
        <v>1619</v>
      </c>
      <c r="G1371" t="s">
        <v>228</v>
      </c>
      <c r="H1371">
        <v>-1</v>
      </c>
      <c r="I1371" t="s">
        <v>400</v>
      </c>
      <c r="J1371">
        <v>30314002</v>
      </c>
      <c r="K1371" t="s">
        <v>1171</v>
      </c>
      <c r="L1371">
        <v>782576.72</v>
      </c>
      <c r="M1371">
        <v>9608975.3800000008</v>
      </c>
    </row>
    <row r="1372" spans="1:13" hidden="1" x14ac:dyDescent="0.25">
      <c r="A1372">
        <v>1370</v>
      </c>
      <c r="B1372" t="s">
        <v>397</v>
      </c>
      <c r="C1372" t="s">
        <v>398</v>
      </c>
      <c r="D1372" t="s">
        <v>399</v>
      </c>
      <c r="E1372" t="s">
        <v>1620</v>
      </c>
      <c r="F1372" t="s">
        <v>1620</v>
      </c>
      <c r="G1372" t="s">
        <v>228</v>
      </c>
      <c r="H1372">
        <v>-1</v>
      </c>
      <c r="I1372" t="s">
        <v>400</v>
      </c>
      <c r="J1372">
        <v>30314002</v>
      </c>
      <c r="K1372" t="s">
        <v>1171</v>
      </c>
      <c r="L1372">
        <v>779491.28</v>
      </c>
      <c r="M1372">
        <v>9622928.1699999999</v>
      </c>
    </row>
    <row r="1373" spans="1:13" hidden="1" x14ac:dyDescent="0.25">
      <c r="A1373">
        <v>1371</v>
      </c>
      <c r="B1373" t="s">
        <v>397</v>
      </c>
      <c r="C1373" t="s">
        <v>398</v>
      </c>
      <c r="D1373" t="s">
        <v>399</v>
      </c>
      <c r="E1373" t="s">
        <v>1621</v>
      </c>
      <c r="F1373" t="s">
        <v>1621</v>
      </c>
      <c r="G1373" t="s">
        <v>228</v>
      </c>
      <c r="H1373">
        <v>-1</v>
      </c>
      <c r="I1373" t="s">
        <v>400</v>
      </c>
      <c r="J1373">
        <v>30314002</v>
      </c>
      <c r="K1373" t="s">
        <v>1171</v>
      </c>
      <c r="L1373">
        <v>781142.98</v>
      </c>
      <c r="M1373">
        <v>9629523.2899999991</v>
      </c>
    </row>
    <row r="1374" spans="1:13" hidden="1" x14ac:dyDescent="0.25">
      <c r="A1374">
        <v>1372</v>
      </c>
      <c r="B1374" t="s">
        <v>397</v>
      </c>
      <c r="C1374" t="s">
        <v>398</v>
      </c>
      <c r="D1374" t="s">
        <v>399</v>
      </c>
      <c r="E1374" t="s">
        <v>1622</v>
      </c>
      <c r="F1374" t="s">
        <v>1622</v>
      </c>
      <c r="G1374" t="s">
        <v>228</v>
      </c>
      <c r="H1374">
        <v>-1</v>
      </c>
      <c r="I1374" t="s">
        <v>400</v>
      </c>
      <c r="J1374">
        <v>30319008</v>
      </c>
      <c r="K1374" t="s">
        <v>1171</v>
      </c>
      <c r="L1374">
        <v>671689.64</v>
      </c>
      <c r="M1374">
        <v>9491253.4199999999</v>
      </c>
    </row>
    <row r="1375" spans="1:13" hidden="1" x14ac:dyDescent="0.25">
      <c r="A1375">
        <v>1373</v>
      </c>
      <c r="B1375" t="s">
        <v>397</v>
      </c>
      <c r="C1375" t="s">
        <v>398</v>
      </c>
      <c r="D1375" t="s">
        <v>399</v>
      </c>
      <c r="E1375" t="s">
        <v>846</v>
      </c>
      <c r="F1375" t="s">
        <v>846</v>
      </c>
      <c r="G1375" t="s">
        <v>228</v>
      </c>
      <c r="H1375">
        <v>-1</v>
      </c>
      <c r="I1375" t="s">
        <v>400</v>
      </c>
      <c r="J1375">
        <v>30319002</v>
      </c>
      <c r="K1375" t="s">
        <v>1171</v>
      </c>
      <c r="L1375">
        <v>709296.26</v>
      </c>
      <c r="M1375">
        <v>9458591.9600000009</v>
      </c>
    </row>
    <row r="1376" spans="1:13" hidden="1" x14ac:dyDescent="0.25">
      <c r="A1376">
        <v>1374</v>
      </c>
      <c r="B1376" t="s">
        <v>397</v>
      </c>
      <c r="C1376" t="s">
        <v>398</v>
      </c>
      <c r="D1376" t="s">
        <v>399</v>
      </c>
      <c r="E1376" t="s">
        <v>1623</v>
      </c>
      <c r="F1376" t="s">
        <v>1623</v>
      </c>
      <c r="G1376" t="s">
        <v>228</v>
      </c>
      <c r="H1376">
        <v>-1</v>
      </c>
      <c r="I1376" t="s">
        <v>400</v>
      </c>
      <c r="J1376">
        <v>30319003</v>
      </c>
      <c r="K1376" t="s">
        <v>1171</v>
      </c>
      <c r="L1376">
        <v>759065.16</v>
      </c>
      <c r="M1376">
        <v>9549441.7300000004</v>
      </c>
    </row>
    <row r="1377" spans="1:13" hidden="1" x14ac:dyDescent="0.25">
      <c r="A1377">
        <v>1375</v>
      </c>
      <c r="B1377" t="s">
        <v>397</v>
      </c>
      <c r="C1377" t="s">
        <v>398</v>
      </c>
      <c r="D1377" t="s">
        <v>399</v>
      </c>
      <c r="E1377" t="s">
        <v>1132</v>
      </c>
      <c r="F1377" t="s">
        <v>1132</v>
      </c>
      <c r="G1377" t="s">
        <v>228</v>
      </c>
      <c r="H1377">
        <v>-1</v>
      </c>
      <c r="I1377" t="s">
        <v>400</v>
      </c>
      <c r="J1377">
        <v>30319007</v>
      </c>
      <c r="K1377" t="s">
        <v>1171</v>
      </c>
      <c r="L1377">
        <v>754753.66</v>
      </c>
      <c r="M1377">
        <v>9564799.9299999997</v>
      </c>
    </row>
    <row r="1378" spans="1:13" hidden="1" x14ac:dyDescent="0.25">
      <c r="A1378">
        <v>1376</v>
      </c>
      <c r="B1378" t="s">
        <v>397</v>
      </c>
      <c r="C1378" t="s">
        <v>398</v>
      </c>
      <c r="D1378" t="s">
        <v>399</v>
      </c>
      <c r="E1378" t="s">
        <v>1624</v>
      </c>
      <c r="F1378" t="s">
        <v>1624</v>
      </c>
      <c r="G1378" t="s">
        <v>228</v>
      </c>
      <c r="H1378">
        <v>-1</v>
      </c>
      <c r="I1378" t="s">
        <v>400</v>
      </c>
      <c r="J1378">
        <v>30321001</v>
      </c>
      <c r="K1378" t="s">
        <v>1171</v>
      </c>
      <c r="L1378">
        <v>994860.43469999998</v>
      </c>
      <c r="M1378">
        <v>10014616.2234</v>
      </c>
    </row>
    <row r="1379" spans="1:13" hidden="1" x14ac:dyDescent="0.25">
      <c r="A1379">
        <v>1377</v>
      </c>
      <c r="B1379" t="s">
        <v>397</v>
      </c>
      <c r="C1379" t="s">
        <v>398</v>
      </c>
      <c r="D1379" t="s">
        <v>399</v>
      </c>
      <c r="E1379" t="s">
        <v>1625</v>
      </c>
      <c r="F1379" t="s">
        <v>1625</v>
      </c>
      <c r="G1379" t="s">
        <v>228</v>
      </c>
      <c r="H1379">
        <v>-1</v>
      </c>
      <c r="I1379" t="s">
        <v>400</v>
      </c>
      <c r="J1379">
        <v>30322002</v>
      </c>
      <c r="K1379" t="s">
        <v>1171</v>
      </c>
      <c r="L1379">
        <v>1115324.8825999999</v>
      </c>
      <c r="M1379">
        <v>9906353.3330000006</v>
      </c>
    </row>
    <row r="1380" spans="1:13" hidden="1" x14ac:dyDescent="0.25">
      <c r="A1380">
        <v>1378</v>
      </c>
      <c r="B1380" t="s">
        <v>397</v>
      </c>
      <c r="C1380" t="s">
        <v>398</v>
      </c>
      <c r="D1380" t="s">
        <v>399</v>
      </c>
      <c r="E1380" t="s">
        <v>1626</v>
      </c>
      <c r="F1380" t="s">
        <v>1626</v>
      </c>
      <c r="G1380" t="s">
        <v>228</v>
      </c>
      <c r="H1380">
        <v>-1</v>
      </c>
      <c r="I1380" t="s">
        <v>400</v>
      </c>
      <c r="J1380">
        <v>30321003</v>
      </c>
      <c r="K1380" t="s">
        <v>1171</v>
      </c>
      <c r="L1380">
        <v>1030866.5007</v>
      </c>
      <c r="M1380">
        <v>10023176.692</v>
      </c>
    </row>
    <row r="1381" spans="1:13" hidden="1" x14ac:dyDescent="0.25">
      <c r="A1381">
        <v>1379</v>
      </c>
      <c r="B1381" t="s">
        <v>397</v>
      </c>
      <c r="C1381" t="s">
        <v>398</v>
      </c>
      <c r="D1381" t="s">
        <v>399</v>
      </c>
      <c r="E1381" t="s">
        <v>1627</v>
      </c>
      <c r="F1381" t="s">
        <v>1627</v>
      </c>
      <c r="G1381" t="s">
        <v>228</v>
      </c>
      <c r="H1381">
        <v>-1</v>
      </c>
      <c r="I1381" t="s">
        <v>400</v>
      </c>
      <c r="J1381">
        <v>30321001</v>
      </c>
      <c r="K1381" t="s">
        <v>1171</v>
      </c>
      <c r="L1381">
        <v>988307.23569999996</v>
      </c>
      <c r="M1381">
        <v>10023065.436799999</v>
      </c>
    </row>
    <row r="1382" spans="1:13" hidden="1" x14ac:dyDescent="0.25">
      <c r="A1382">
        <v>1380</v>
      </c>
      <c r="B1382" t="s">
        <v>397</v>
      </c>
      <c r="C1382" t="s">
        <v>398</v>
      </c>
      <c r="D1382" t="s">
        <v>399</v>
      </c>
      <c r="E1382" t="s">
        <v>1628</v>
      </c>
      <c r="F1382" t="s">
        <v>1628</v>
      </c>
      <c r="G1382" t="s">
        <v>228</v>
      </c>
      <c r="H1382">
        <v>-1</v>
      </c>
      <c r="I1382" t="s">
        <v>400</v>
      </c>
      <c r="J1382">
        <v>30321001</v>
      </c>
      <c r="K1382" t="s">
        <v>1171</v>
      </c>
      <c r="L1382">
        <v>998881.73270000005</v>
      </c>
      <c r="M1382">
        <v>10021279.5677</v>
      </c>
    </row>
    <row r="1383" spans="1:13" hidden="1" x14ac:dyDescent="0.25">
      <c r="A1383">
        <v>1381</v>
      </c>
      <c r="B1383" t="s">
        <v>397</v>
      </c>
      <c r="C1383" t="s">
        <v>398</v>
      </c>
      <c r="D1383" t="s">
        <v>399</v>
      </c>
      <c r="E1383" t="s">
        <v>1629</v>
      </c>
      <c r="F1383" t="s">
        <v>1629</v>
      </c>
      <c r="G1383" t="s">
        <v>228</v>
      </c>
      <c r="H1383">
        <v>-1</v>
      </c>
      <c r="I1383" t="s">
        <v>400</v>
      </c>
      <c r="J1383">
        <v>30319005</v>
      </c>
      <c r="K1383" t="s">
        <v>1171</v>
      </c>
      <c r="L1383">
        <v>769434.2</v>
      </c>
      <c r="M1383">
        <v>9575457.3000000007</v>
      </c>
    </row>
    <row r="1384" spans="1:13" hidden="1" x14ac:dyDescent="0.25">
      <c r="A1384">
        <v>1382</v>
      </c>
      <c r="B1384" t="s">
        <v>397</v>
      </c>
      <c r="C1384" t="s">
        <v>398</v>
      </c>
      <c r="D1384" t="s">
        <v>399</v>
      </c>
      <c r="E1384" t="s">
        <v>1630</v>
      </c>
      <c r="F1384" t="s">
        <v>1630</v>
      </c>
      <c r="G1384" t="s">
        <v>228</v>
      </c>
      <c r="H1384">
        <v>-1</v>
      </c>
      <c r="I1384" t="s">
        <v>400</v>
      </c>
      <c r="J1384">
        <v>30319006</v>
      </c>
      <c r="K1384" t="s">
        <v>1171</v>
      </c>
      <c r="L1384">
        <v>767203.19</v>
      </c>
      <c r="M1384">
        <v>9588754.5700000003</v>
      </c>
    </row>
    <row r="1385" spans="1:13" hidden="1" x14ac:dyDescent="0.25">
      <c r="A1385">
        <v>1383</v>
      </c>
      <c r="B1385" t="s">
        <v>397</v>
      </c>
      <c r="C1385" t="s">
        <v>398</v>
      </c>
      <c r="D1385" t="s">
        <v>399</v>
      </c>
      <c r="E1385" t="s">
        <v>1631</v>
      </c>
      <c r="F1385" t="s">
        <v>1631</v>
      </c>
      <c r="G1385" t="s">
        <v>228</v>
      </c>
      <c r="H1385">
        <v>-1</v>
      </c>
      <c r="I1385" t="s">
        <v>400</v>
      </c>
      <c r="J1385">
        <v>30319006</v>
      </c>
      <c r="K1385" t="s">
        <v>1171</v>
      </c>
      <c r="L1385">
        <v>770765.55</v>
      </c>
      <c r="M1385">
        <v>9589050.7699999996</v>
      </c>
    </row>
    <row r="1386" spans="1:13" hidden="1" x14ac:dyDescent="0.25">
      <c r="A1386">
        <v>1384</v>
      </c>
      <c r="B1386" t="s">
        <v>397</v>
      </c>
      <c r="C1386" t="s">
        <v>398</v>
      </c>
      <c r="D1386" t="s">
        <v>399</v>
      </c>
      <c r="E1386" t="s">
        <v>1632</v>
      </c>
      <c r="F1386" t="s">
        <v>1632</v>
      </c>
      <c r="G1386" t="s">
        <v>228</v>
      </c>
      <c r="H1386">
        <v>-1</v>
      </c>
      <c r="I1386" t="s">
        <v>400</v>
      </c>
      <c r="J1386">
        <v>30319006</v>
      </c>
      <c r="K1386" t="s">
        <v>1171</v>
      </c>
      <c r="L1386">
        <v>785615.62679999997</v>
      </c>
      <c r="M1386">
        <v>9582384.7280999999</v>
      </c>
    </row>
    <row r="1387" spans="1:13" hidden="1" x14ac:dyDescent="0.25">
      <c r="A1387">
        <v>1385</v>
      </c>
      <c r="B1387" t="s">
        <v>397</v>
      </c>
      <c r="C1387" t="s">
        <v>1633</v>
      </c>
      <c r="D1387" t="s">
        <v>399</v>
      </c>
      <c r="E1387" t="s">
        <v>92</v>
      </c>
      <c r="F1387" t="s">
        <v>92</v>
      </c>
      <c r="G1387" t="s">
        <v>228</v>
      </c>
      <c r="H1387">
        <v>-1</v>
      </c>
      <c r="I1387" t="s">
        <v>400</v>
      </c>
      <c r="J1387">
        <v>30118001050</v>
      </c>
      <c r="K1387" t="s">
        <v>1634</v>
      </c>
      <c r="L1387">
        <v>764002.01859999995</v>
      </c>
      <c r="M1387">
        <v>9861623.8169</v>
      </c>
    </row>
    <row r="1388" spans="1:13" hidden="1" x14ac:dyDescent="0.25">
      <c r="A1388">
        <v>1386</v>
      </c>
      <c r="B1388" t="s">
        <v>397</v>
      </c>
      <c r="C1388" t="s">
        <v>1633</v>
      </c>
      <c r="D1388" t="s">
        <v>399</v>
      </c>
      <c r="E1388" t="s">
        <v>310</v>
      </c>
      <c r="F1388" t="s">
        <v>310</v>
      </c>
      <c r="G1388" t="s">
        <v>228</v>
      </c>
      <c r="H1388">
        <v>-1</v>
      </c>
      <c r="I1388" t="s">
        <v>400</v>
      </c>
      <c r="J1388">
        <v>30212001050</v>
      </c>
      <c r="K1388" t="s">
        <v>1634</v>
      </c>
      <c r="L1388">
        <v>664014.92870000005</v>
      </c>
      <c r="M1388">
        <v>9800822.7498000003</v>
      </c>
    </row>
    <row r="1389" spans="1:13" hidden="1" x14ac:dyDescent="0.25">
      <c r="A1389">
        <v>1387</v>
      </c>
      <c r="B1389" t="s">
        <v>397</v>
      </c>
      <c r="C1389" t="s">
        <v>1633</v>
      </c>
      <c r="D1389" t="s">
        <v>399</v>
      </c>
      <c r="E1389" t="s">
        <v>1635</v>
      </c>
      <c r="F1389" t="s">
        <v>1635</v>
      </c>
      <c r="G1389" t="s">
        <v>228</v>
      </c>
      <c r="H1389">
        <v>-1</v>
      </c>
      <c r="I1389" t="s">
        <v>400</v>
      </c>
      <c r="J1389">
        <v>30314001050</v>
      </c>
      <c r="K1389" t="s">
        <v>1634</v>
      </c>
      <c r="L1389">
        <v>820580.42240000004</v>
      </c>
      <c r="M1389">
        <v>9745259.2984999996</v>
      </c>
    </row>
    <row r="1390" spans="1:13" hidden="1" x14ac:dyDescent="0.25">
      <c r="A1390">
        <v>1388</v>
      </c>
      <c r="B1390" t="s">
        <v>397</v>
      </c>
      <c r="C1390" t="s">
        <v>1633</v>
      </c>
      <c r="D1390" t="s">
        <v>399</v>
      </c>
      <c r="E1390" t="s">
        <v>53</v>
      </c>
      <c r="F1390" t="s">
        <v>53</v>
      </c>
      <c r="G1390" t="s">
        <v>228</v>
      </c>
      <c r="H1390">
        <v>-1</v>
      </c>
      <c r="I1390" t="s">
        <v>400</v>
      </c>
      <c r="J1390">
        <v>30315001050</v>
      </c>
      <c r="K1390" t="s">
        <v>1634</v>
      </c>
      <c r="L1390">
        <v>854742.58010000002</v>
      </c>
      <c r="M1390">
        <v>9890177.0176999997</v>
      </c>
    </row>
    <row r="1391" spans="1:13" hidden="1" x14ac:dyDescent="0.25">
      <c r="A1391">
        <v>1389</v>
      </c>
      <c r="B1391" t="s">
        <v>397</v>
      </c>
      <c r="C1391" t="s">
        <v>1633</v>
      </c>
      <c r="D1391" t="s">
        <v>399</v>
      </c>
      <c r="E1391" t="s">
        <v>16</v>
      </c>
      <c r="F1391" t="s">
        <v>16</v>
      </c>
      <c r="G1391" t="s">
        <v>228</v>
      </c>
      <c r="H1391">
        <v>-1</v>
      </c>
      <c r="I1391" t="s">
        <v>400</v>
      </c>
      <c r="J1391">
        <v>30104001050</v>
      </c>
      <c r="K1391" t="s">
        <v>1634</v>
      </c>
      <c r="L1391">
        <v>865030.3027</v>
      </c>
      <c r="M1391">
        <v>10089584.160399999</v>
      </c>
    </row>
    <row r="1392" spans="1:13" hidden="1" x14ac:dyDescent="0.25">
      <c r="A1392">
        <v>1390</v>
      </c>
      <c r="B1392" t="s">
        <v>397</v>
      </c>
      <c r="C1392" t="s">
        <v>1633</v>
      </c>
      <c r="D1392" t="s">
        <v>399</v>
      </c>
      <c r="E1392" t="s">
        <v>189</v>
      </c>
      <c r="F1392" t="s">
        <v>189</v>
      </c>
      <c r="G1392" t="s">
        <v>228</v>
      </c>
      <c r="H1392">
        <v>-1</v>
      </c>
      <c r="I1392" t="s">
        <v>400</v>
      </c>
      <c r="J1392">
        <v>30319001050</v>
      </c>
      <c r="K1392" t="s">
        <v>1634</v>
      </c>
      <c r="L1392">
        <v>727060.71200000006</v>
      </c>
      <c r="M1392">
        <v>9550152.7664999999</v>
      </c>
    </row>
    <row r="1393" spans="1:13" hidden="1" x14ac:dyDescent="0.25">
      <c r="A1393">
        <v>1391</v>
      </c>
      <c r="B1393" t="s">
        <v>397</v>
      </c>
      <c r="C1393" t="s">
        <v>1633</v>
      </c>
      <c r="D1393" t="s">
        <v>399</v>
      </c>
      <c r="E1393" t="s">
        <v>269</v>
      </c>
      <c r="F1393" t="s">
        <v>269</v>
      </c>
      <c r="G1393" t="s">
        <v>228</v>
      </c>
      <c r="H1393">
        <v>-1</v>
      </c>
      <c r="I1393" t="s">
        <v>400</v>
      </c>
      <c r="J1393">
        <v>30213001050</v>
      </c>
      <c r="K1393" t="s">
        <v>1634</v>
      </c>
      <c r="L1393">
        <v>560393.26599999995</v>
      </c>
      <c r="M1393">
        <v>9883239.9605999999</v>
      </c>
    </row>
    <row r="1394" spans="1:13" hidden="1" x14ac:dyDescent="0.25">
      <c r="A1394">
        <v>1392</v>
      </c>
      <c r="B1394" t="s">
        <v>397</v>
      </c>
      <c r="C1394" t="s">
        <v>1633</v>
      </c>
      <c r="D1394" t="s">
        <v>399</v>
      </c>
      <c r="E1394" t="s">
        <v>107</v>
      </c>
      <c r="F1394" t="s">
        <v>107</v>
      </c>
      <c r="G1394" t="s">
        <v>228</v>
      </c>
      <c r="H1394">
        <v>-1</v>
      </c>
      <c r="I1394" t="s">
        <v>400</v>
      </c>
      <c r="J1394">
        <v>30123001050</v>
      </c>
      <c r="K1394" t="s">
        <v>1634</v>
      </c>
      <c r="L1394">
        <v>703243.05240000004</v>
      </c>
      <c r="M1394">
        <v>9971404.6909999996</v>
      </c>
    </row>
    <row r="1395" spans="1:13" hidden="1" x14ac:dyDescent="0.25">
      <c r="A1395">
        <v>1393</v>
      </c>
      <c r="B1395" t="s">
        <v>397</v>
      </c>
      <c r="C1395" t="s">
        <v>1633</v>
      </c>
      <c r="D1395" t="s">
        <v>399</v>
      </c>
      <c r="E1395" t="s">
        <v>1636</v>
      </c>
      <c r="F1395" t="s">
        <v>1636</v>
      </c>
      <c r="G1395" t="s">
        <v>228</v>
      </c>
      <c r="H1395">
        <v>-1</v>
      </c>
      <c r="I1395" t="s">
        <v>400</v>
      </c>
      <c r="J1395">
        <v>30316001050</v>
      </c>
      <c r="K1395" t="s">
        <v>1634</v>
      </c>
      <c r="L1395">
        <v>833502.61430000002</v>
      </c>
      <c r="M1395">
        <v>9835331.8487</v>
      </c>
    </row>
    <row r="1396" spans="1:13" hidden="1" x14ac:dyDescent="0.25">
      <c r="A1396">
        <v>1394</v>
      </c>
      <c r="B1396" t="s">
        <v>397</v>
      </c>
      <c r="C1396" t="s">
        <v>1633</v>
      </c>
      <c r="D1396" t="s">
        <v>399</v>
      </c>
      <c r="E1396" t="s">
        <v>117</v>
      </c>
      <c r="F1396" t="s">
        <v>117</v>
      </c>
      <c r="G1396" t="s">
        <v>228</v>
      </c>
      <c r="H1396">
        <v>-1</v>
      </c>
      <c r="I1396" t="s">
        <v>400</v>
      </c>
      <c r="J1396">
        <v>30102001050</v>
      </c>
      <c r="K1396" t="s">
        <v>1634</v>
      </c>
      <c r="L1396">
        <v>722446.19590000005</v>
      </c>
      <c r="M1396">
        <v>9823812.2534999996</v>
      </c>
    </row>
    <row r="1397" spans="1:13" hidden="1" x14ac:dyDescent="0.25">
      <c r="A1397">
        <v>1395</v>
      </c>
      <c r="B1397" t="s">
        <v>397</v>
      </c>
      <c r="C1397" t="s">
        <v>1633</v>
      </c>
      <c r="D1397" t="s">
        <v>399</v>
      </c>
      <c r="E1397" t="s">
        <v>88</v>
      </c>
      <c r="F1397" t="s">
        <v>88</v>
      </c>
      <c r="G1397" t="s">
        <v>228</v>
      </c>
      <c r="H1397">
        <v>-1</v>
      </c>
      <c r="I1397" t="s">
        <v>400</v>
      </c>
      <c r="J1397">
        <v>30106001050</v>
      </c>
      <c r="K1397" t="s">
        <v>1634</v>
      </c>
      <c r="L1397">
        <v>760615.71739999996</v>
      </c>
      <c r="M1397">
        <v>9815699.9153000005</v>
      </c>
    </row>
    <row r="1398" spans="1:13" hidden="1" x14ac:dyDescent="0.25">
      <c r="A1398">
        <v>1396</v>
      </c>
      <c r="B1398" t="s">
        <v>397</v>
      </c>
      <c r="C1398" t="s">
        <v>1633</v>
      </c>
      <c r="D1398" t="s">
        <v>399</v>
      </c>
      <c r="E1398" t="s">
        <v>1637</v>
      </c>
      <c r="F1398" t="s">
        <v>1637</v>
      </c>
      <c r="G1398" t="s">
        <v>228</v>
      </c>
      <c r="H1398">
        <v>-1</v>
      </c>
      <c r="I1398" t="s">
        <v>400</v>
      </c>
      <c r="J1398">
        <v>30110001050</v>
      </c>
      <c r="K1398" t="s">
        <v>1634</v>
      </c>
      <c r="L1398">
        <v>819927.82830000005</v>
      </c>
      <c r="M1398">
        <v>10038404.597899999</v>
      </c>
    </row>
    <row r="1399" spans="1:13" hidden="1" x14ac:dyDescent="0.25">
      <c r="A1399">
        <v>1397</v>
      </c>
      <c r="B1399" t="s">
        <v>397</v>
      </c>
      <c r="C1399" t="s">
        <v>1633</v>
      </c>
      <c r="D1399" t="s">
        <v>399</v>
      </c>
      <c r="E1399" t="s">
        <v>184</v>
      </c>
      <c r="F1399" t="s">
        <v>184</v>
      </c>
      <c r="G1399" t="s">
        <v>228</v>
      </c>
      <c r="H1399">
        <v>-1</v>
      </c>
      <c r="I1399" t="s">
        <v>400</v>
      </c>
      <c r="J1399">
        <v>30111001050</v>
      </c>
      <c r="K1399" t="s">
        <v>1634</v>
      </c>
      <c r="L1399">
        <v>699243.30440000002</v>
      </c>
      <c r="M1399">
        <v>9556675.7440000009</v>
      </c>
    </row>
    <row r="1400" spans="1:13" hidden="1" x14ac:dyDescent="0.25">
      <c r="A1400">
        <v>1398</v>
      </c>
      <c r="B1400" t="s">
        <v>397</v>
      </c>
      <c r="C1400" t="s">
        <v>1633</v>
      </c>
      <c r="D1400" t="s">
        <v>399</v>
      </c>
      <c r="E1400" t="s">
        <v>232</v>
      </c>
      <c r="F1400" t="s">
        <v>232</v>
      </c>
      <c r="G1400" t="s">
        <v>228</v>
      </c>
      <c r="H1400">
        <v>-1</v>
      </c>
      <c r="I1400" t="s">
        <v>400</v>
      </c>
      <c r="J1400">
        <v>30224001050</v>
      </c>
      <c r="K1400" t="s">
        <v>1634</v>
      </c>
      <c r="L1400">
        <v>515529.98749999999</v>
      </c>
      <c r="M1400">
        <v>9753724.5709000006</v>
      </c>
    </row>
    <row r="1401" spans="1:13" hidden="1" x14ac:dyDescent="0.25">
      <c r="A1401">
        <v>1399</v>
      </c>
      <c r="B1401" t="s">
        <v>397</v>
      </c>
      <c r="C1401" t="s">
        <v>1633</v>
      </c>
      <c r="D1401" t="s">
        <v>399</v>
      </c>
      <c r="E1401" t="s">
        <v>12</v>
      </c>
      <c r="F1401" t="s">
        <v>12</v>
      </c>
      <c r="G1401" t="s">
        <v>228</v>
      </c>
      <c r="H1401">
        <v>-1</v>
      </c>
      <c r="I1401" t="s">
        <v>400</v>
      </c>
      <c r="J1401">
        <v>30208001050</v>
      </c>
      <c r="K1401" t="s">
        <v>1634</v>
      </c>
      <c r="L1401">
        <v>649620.15350000001</v>
      </c>
      <c r="M1401">
        <v>10106999.4241</v>
      </c>
    </row>
    <row r="1402" spans="1:13" hidden="1" x14ac:dyDescent="0.25">
      <c r="A1402">
        <v>1400</v>
      </c>
      <c r="B1402" t="s">
        <v>397</v>
      </c>
      <c r="C1402" t="s">
        <v>1633</v>
      </c>
      <c r="D1402" t="s">
        <v>399</v>
      </c>
      <c r="E1402" t="s">
        <v>95</v>
      </c>
      <c r="F1402" t="s">
        <v>95</v>
      </c>
      <c r="G1402" t="s">
        <v>228</v>
      </c>
      <c r="H1402">
        <v>-1</v>
      </c>
      <c r="I1402" t="s">
        <v>400</v>
      </c>
      <c r="J1402">
        <v>30105001050</v>
      </c>
      <c r="K1402" t="s">
        <v>1634</v>
      </c>
      <c r="L1402">
        <v>765090.07510000002</v>
      </c>
      <c r="M1402">
        <v>9896541.4209000003</v>
      </c>
    </row>
    <row r="1403" spans="1:13" hidden="1" x14ac:dyDescent="0.25">
      <c r="A1403">
        <v>1401</v>
      </c>
      <c r="B1403" t="s">
        <v>397</v>
      </c>
      <c r="C1403" t="s">
        <v>1633</v>
      </c>
      <c r="D1403" t="s">
        <v>399</v>
      </c>
      <c r="E1403" t="s">
        <v>199</v>
      </c>
      <c r="F1403" t="s">
        <v>199</v>
      </c>
      <c r="G1403" t="s">
        <v>228</v>
      </c>
      <c r="H1403">
        <v>-1</v>
      </c>
      <c r="I1403" t="s">
        <v>400</v>
      </c>
      <c r="J1403">
        <v>30207001050</v>
      </c>
      <c r="K1403" t="s">
        <v>1634</v>
      </c>
      <c r="L1403">
        <v>615413.43720000004</v>
      </c>
      <c r="M1403">
        <v>9639596.7609999999</v>
      </c>
    </row>
    <row r="1404" spans="1:13" hidden="1" x14ac:dyDescent="0.25">
      <c r="A1404">
        <v>1402</v>
      </c>
      <c r="B1404" t="s">
        <v>397</v>
      </c>
      <c r="C1404" t="s">
        <v>1633</v>
      </c>
      <c r="D1404" t="s">
        <v>399</v>
      </c>
      <c r="E1404" t="s">
        <v>1638</v>
      </c>
      <c r="F1404" t="s">
        <v>1638</v>
      </c>
      <c r="G1404" t="s">
        <v>1639</v>
      </c>
      <c r="H1404">
        <v>-1</v>
      </c>
      <c r="I1404" t="s">
        <v>400</v>
      </c>
      <c r="J1404">
        <v>30322001050</v>
      </c>
      <c r="K1404" t="s">
        <v>1634</v>
      </c>
      <c r="L1404">
        <v>946386.68759999995</v>
      </c>
      <c r="M1404">
        <v>9949261.2129999995</v>
      </c>
    </row>
    <row r="1405" spans="1:13" hidden="1" x14ac:dyDescent="0.25">
      <c r="A1405">
        <v>1403</v>
      </c>
      <c r="B1405" t="s">
        <v>397</v>
      </c>
      <c r="C1405" t="s">
        <v>1633</v>
      </c>
      <c r="D1405" t="s">
        <v>399</v>
      </c>
      <c r="E1405" t="s">
        <v>1640</v>
      </c>
      <c r="F1405" t="s">
        <v>1640</v>
      </c>
      <c r="G1405" t="s">
        <v>1641</v>
      </c>
      <c r="H1405">
        <v>-1</v>
      </c>
      <c r="I1405" t="s">
        <v>400</v>
      </c>
      <c r="J1405">
        <v>30321001050</v>
      </c>
      <c r="K1405" t="s">
        <v>1634</v>
      </c>
      <c r="L1405">
        <v>957456.30960000004</v>
      </c>
      <c r="M1405">
        <v>10009786.6129</v>
      </c>
    </row>
    <row r="1406" spans="1:13" hidden="1" x14ac:dyDescent="0.25">
      <c r="A1406">
        <v>1404</v>
      </c>
      <c r="B1406" t="s">
        <v>397</v>
      </c>
      <c r="C1406" t="s">
        <v>228</v>
      </c>
      <c r="D1406" t="s">
        <v>399</v>
      </c>
      <c r="E1406" t="s">
        <v>181</v>
      </c>
      <c r="F1406" t="s">
        <v>181</v>
      </c>
      <c r="G1406" t="s">
        <v>228</v>
      </c>
      <c r="H1406">
        <v>-1</v>
      </c>
      <c r="I1406" t="s">
        <v>400</v>
      </c>
      <c r="J1406">
        <v>30103001050</v>
      </c>
      <c r="K1406" t="s">
        <v>1634</v>
      </c>
      <c r="L1406">
        <v>739503.30980000005</v>
      </c>
      <c r="M1406">
        <v>9696880.2061999999</v>
      </c>
    </row>
    <row r="1407" spans="1:13" hidden="1" x14ac:dyDescent="0.25">
      <c r="A1407">
        <v>1405</v>
      </c>
      <c r="B1407" t="s">
        <v>397</v>
      </c>
      <c r="C1407" t="s">
        <v>398</v>
      </c>
      <c r="D1407" t="s">
        <v>399</v>
      </c>
      <c r="E1407" t="s">
        <v>663</v>
      </c>
      <c r="F1407" t="s">
        <v>663</v>
      </c>
      <c r="G1407" t="s">
        <v>228</v>
      </c>
      <c r="H1407">
        <v>-1</v>
      </c>
      <c r="I1407" t="s">
        <v>400</v>
      </c>
      <c r="J1407">
        <v>30420003052</v>
      </c>
      <c r="K1407" t="s">
        <v>498</v>
      </c>
      <c r="L1407">
        <v>-551410.35078900005</v>
      </c>
      <c r="M1407">
        <v>9926912.0024100002</v>
      </c>
    </row>
    <row r="1408" spans="1:13" hidden="1" x14ac:dyDescent="0.25">
      <c r="A1408">
        <v>1406</v>
      </c>
      <c r="B1408" t="s">
        <v>397</v>
      </c>
      <c r="C1408" t="s">
        <v>398</v>
      </c>
      <c r="D1408" t="s">
        <v>399</v>
      </c>
      <c r="E1408" t="s">
        <v>1642</v>
      </c>
      <c r="F1408" t="s">
        <v>1642</v>
      </c>
      <c r="G1408" t="s">
        <v>228</v>
      </c>
      <c r="H1408">
        <v>-1</v>
      </c>
      <c r="I1408" t="s">
        <v>400</v>
      </c>
      <c r="J1408">
        <v>30420003050</v>
      </c>
      <c r="K1408" t="s">
        <v>401</v>
      </c>
      <c r="L1408">
        <v>-541005.78048299998</v>
      </c>
      <c r="M1408">
        <v>9917119.7572399992</v>
      </c>
    </row>
    <row r="1409" spans="1:13" hidden="1" x14ac:dyDescent="0.25">
      <c r="A1409">
        <v>1407</v>
      </c>
      <c r="B1409" t="s">
        <v>397</v>
      </c>
      <c r="C1409" t="s">
        <v>398</v>
      </c>
      <c r="D1409" t="s">
        <v>399</v>
      </c>
      <c r="E1409" t="s">
        <v>1643</v>
      </c>
      <c r="F1409" t="s">
        <v>1643</v>
      </c>
      <c r="G1409" t="s">
        <v>228</v>
      </c>
      <c r="H1409">
        <v>-1</v>
      </c>
      <c r="I1409" t="s">
        <v>400</v>
      </c>
      <c r="J1409">
        <v>30420001050</v>
      </c>
      <c r="K1409" t="s">
        <v>1634</v>
      </c>
      <c r="L1409">
        <v>-461488.11932599999</v>
      </c>
      <c r="M1409">
        <v>9898833.1432799995</v>
      </c>
    </row>
    <row r="1410" spans="1:13" hidden="1" x14ac:dyDescent="0.25">
      <c r="A1410">
        <v>1408</v>
      </c>
      <c r="B1410" t="s">
        <v>397</v>
      </c>
      <c r="C1410" t="s">
        <v>398</v>
      </c>
      <c r="D1410" t="s">
        <v>399</v>
      </c>
      <c r="E1410" t="s">
        <v>1644</v>
      </c>
      <c r="F1410" t="s">
        <v>1644</v>
      </c>
      <c r="G1410" t="s">
        <v>228</v>
      </c>
      <c r="H1410">
        <v>-1</v>
      </c>
      <c r="I1410" t="s">
        <v>400</v>
      </c>
      <c r="J1410">
        <v>30420001052</v>
      </c>
      <c r="K1410" t="s">
        <v>498</v>
      </c>
      <c r="L1410">
        <v>-560245.59319799999</v>
      </c>
      <c r="M1410">
        <v>9857096.4196499996</v>
      </c>
    </row>
    <row r="1411" spans="1:13" hidden="1" x14ac:dyDescent="0.25">
      <c r="A1411">
        <v>1409</v>
      </c>
      <c r="B1411" t="s">
        <v>397</v>
      </c>
      <c r="C1411" t="s">
        <v>398</v>
      </c>
      <c r="D1411" t="s">
        <v>399</v>
      </c>
      <c r="E1411" t="s">
        <v>1645</v>
      </c>
      <c r="F1411" t="s">
        <v>1645</v>
      </c>
      <c r="G1411" t="s">
        <v>228</v>
      </c>
      <c r="H1411">
        <v>-1</v>
      </c>
      <c r="I1411" t="s">
        <v>400</v>
      </c>
      <c r="J1411">
        <v>30420002050</v>
      </c>
      <c r="K1411" t="s">
        <v>401</v>
      </c>
      <c r="L1411">
        <v>-614307.29274399998</v>
      </c>
      <c r="M1411">
        <v>9892770.4899499994</v>
      </c>
    </row>
    <row r="1412" spans="1:13" hidden="1" x14ac:dyDescent="0.25">
      <c r="A1412">
        <v>1410</v>
      </c>
      <c r="B1412" t="s">
        <v>397</v>
      </c>
      <c r="C1412" t="s">
        <v>398</v>
      </c>
      <c r="D1412" t="s">
        <v>399</v>
      </c>
      <c r="E1412" t="s">
        <v>565</v>
      </c>
      <c r="F1412" t="s">
        <v>565</v>
      </c>
      <c r="G1412" t="s">
        <v>228</v>
      </c>
      <c r="H1412">
        <v>-1</v>
      </c>
      <c r="I1412" t="s">
        <v>400</v>
      </c>
      <c r="J1412">
        <v>30420003051</v>
      </c>
      <c r="K1412" t="s">
        <v>498</v>
      </c>
      <c r="L1412">
        <v>-542310.57043299999</v>
      </c>
      <c r="M1412">
        <v>9922023.2121099997</v>
      </c>
    </row>
  </sheetData>
  <autoFilter ref="A1:M1412">
    <filterColumn colId="4">
      <filters>
        <filter val="SAN MIGUEL"/>
      </filters>
    </filterColumn>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M75"/>
  <sheetViews>
    <sheetView topLeftCell="A52" workbookViewId="0">
      <selection activeCell="A76" sqref="A76"/>
    </sheetView>
  </sheetViews>
  <sheetFormatPr baseColWidth="10" defaultColWidth="11.42578125" defaultRowHeight="15" x14ac:dyDescent="0.25"/>
  <cols>
    <col min="2" max="2" width="33.5703125" customWidth="1"/>
  </cols>
  <sheetData>
    <row r="1" spans="1:13" x14ac:dyDescent="0.25">
      <c r="A1" s="1" t="s">
        <v>214</v>
      </c>
      <c r="B1" s="1" t="s">
        <v>215</v>
      </c>
      <c r="C1" s="1" t="s">
        <v>216</v>
      </c>
      <c r="D1" s="1" t="s">
        <v>217</v>
      </c>
      <c r="E1" s="1" t="s">
        <v>218</v>
      </c>
      <c r="F1" s="1" t="s">
        <v>219</v>
      </c>
      <c r="G1" s="1" t="s">
        <v>220</v>
      </c>
      <c r="H1" s="1" t="s">
        <v>221</v>
      </c>
      <c r="I1" s="1" t="s">
        <v>222</v>
      </c>
      <c r="J1" s="1" t="s">
        <v>223</v>
      </c>
      <c r="K1" s="1" t="s">
        <v>224</v>
      </c>
      <c r="L1" s="1" t="s">
        <v>225</v>
      </c>
      <c r="M1" s="1" t="s">
        <v>226</v>
      </c>
    </row>
    <row r="2" spans="1:13" x14ac:dyDescent="0.25">
      <c r="A2" s="1" t="s">
        <v>17</v>
      </c>
      <c r="B2" s="1" t="s">
        <v>18</v>
      </c>
      <c r="C2" s="1">
        <v>8.677E-2</v>
      </c>
      <c r="D2" s="1">
        <v>15</v>
      </c>
      <c r="E2" s="1">
        <v>8.6759999999999997E-3</v>
      </c>
      <c r="F2" s="1">
        <v>15</v>
      </c>
      <c r="G2" s="1">
        <v>1242</v>
      </c>
      <c r="H2" s="1">
        <v>67</v>
      </c>
      <c r="I2" s="2">
        <v>1E-3</v>
      </c>
      <c r="J2" s="1">
        <v>2.0100000000000001E-3</v>
      </c>
      <c r="K2" s="1">
        <v>2</v>
      </c>
      <c r="L2" s="1">
        <v>18.867999999999999</v>
      </c>
      <c r="M2" s="1" t="s">
        <v>227</v>
      </c>
    </row>
    <row r="3" spans="1:13" x14ac:dyDescent="0.25">
      <c r="A3" s="1" t="s">
        <v>47</v>
      </c>
      <c r="B3" s="1" t="s">
        <v>48</v>
      </c>
      <c r="C3" s="1">
        <v>8.6094000000000004E-2</v>
      </c>
      <c r="D3" s="1">
        <v>1</v>
      </c>
      <c r="E3" s="1">
        <v>5.7799999999999995E-4</v>
      </c>
      <c r="F3" s="1">
        <v>1</v>
      </c>
      <c r="G3" s="1">
        <v>532</v>
      </c>
      <c r="H3" s="1">
        <v>34</v>
      </c>
      <c r="I3" s="2">
        <v>1E-3</v>
      </c>
      <c r="J3" s="1">
        <v>2.0149999999999999E-3</v>
      </c>
      <c r="K3" s="1">
        <v>2</v>
      </c>
      <c r="L3" s="1">
        <v>13.709</v>
      </c>
      <c r="M3" s="1" t="s">
        <v>228</v>
      </c>
    </row>
    <row r="4" spans="1:13" x14ac:dyDescent="0.25">
      <c r="A4" s="1" t="s">
        <v>50</v>
      </c>
      <c r="B4" s="1" t="s">
        <v>51</v>
      </c>
      <c r="C4" s="1">
        <v>0.18113799999999999</v>
      </c>
      <c r="D4" s="1">
        <v>1</v>
      </c>
      <c r="E4" s="1">
        <v>5.7799999999999995E-4</v>
      </c>
      <c r="F4" s="1">
        <v>1</v>
      </c>
      <c r="G4" s="1">
        <v>330</v>
      </c>
      <c r="H4" s="1">
        <v>22</v>
      </c>
      <c r="I4" s="2">
        <v>3.0000000000000001E-3</v>
      </c>
      <c r="J4" s="1">
        <v>2.3219999999999998E-3</v>
      </c>
      <c r="K4" s="1">
        <v>2</v>
      </c>
      <c r="L4" s="1">
        <v>4.952</v>
      </c>
      <c r="M4" s="1" t="s">
        <v>228</v>
      </c>
    </row>
    <row r="5" spans="1:13" x14ac:dyDescent="0.25">
      <c r="A5" s="1" t="s">
        <v>19</v>
      </c>
      <c r="B5" s="1" t="s">
        <v>12</v>
      </c>
      <c r="C5" s="1">
        <v>0.57337000000000005</v>
      </c>
      <c r="D5" s="1">
        <v>3</v>
      </c>
      <c r="E5" s="1">
        <v>1.735E-3</v>
      </c>
      <c r="F5" s="1">
        <v>3</v>
      </c>
      <c r="G5" s="1">
        <v>3350</v>
      </c>
      <c r="H5" s="1">
        <v>136</v>
      </c>
      <c r="I5" s="2">
        <v>1.0999999999999999E-2</v>
      </c>
      <c r="J5" s="1">
        <v>1.5460000000000001E-3</v>
      </c>
      <c r="K5" s="1">
        <v>2</v>
      </c>
      <c r="L5" s="1">
        <v>44.271999999999998</v>
      </c>
      <c r="M5" s="1" t="s">
        <v>227</v>
      </c>
    </row>
    <row r="6" spans="1:13" x14ac:dyDescent="0.25">
      <c r="A6" s="1" t="s">
        <v>14</v>
      </c>
      <c r="B6" s="1" t="s">
        <v>13</v>
      </c>
      <c r="C6" s="1">
        <v>0.81864199999999998</v>
      </c>
      <c r="D6" s="1">
        <v>35</v>
      </c>
      <c r="E6" s="1">
        <v>2.0243000000000001E-2</v>
      </c>
      <c r="F6" s="1">
        <v>35</v>
      </c>
      <c r="G6" s="1">
        <v>3380</v>
      </c>
      <c r="H6" s="1">
        <v>142</v>
      </c>
      <c r="I6" s="2">
        <v>8.9999999999999993E-3</v>
      </c>
      <c r="J6" s="1">
        <v>7.1659999999999996E-3</v>
      </c>
      <c r="K6" s="1">
        <v>1</v>
      </c>
      <c r="L6" s="1">
        <v>46.616</v>
      </c>
      <c r="M6" s="1" t="s">
        <v>229</v>
      </c>
    </row>
    <row r="7" spans="1:13" x14ac:dyDescent="0.25">
      <c r="A7" s="1" t="s">
        <v>21</v>
      </c>
      <c r="B7" s="1" t="s">
        <v>22</v>
      </c>
      <c r="C7" s="1">
        <v>0.37734299999999998</v>
      </c>
      <c r="D7" s="1">
        <v>5</v>
      </c>
      <c r="E7" s="1">
        <v>2.892E-3</v>
      </c>
      <c r="F7" s="1">
        <v>5</v>
      </c>
      <c r="G7" s="1">
        <v>587</v>
      </c>
      <c r="H7" s="1">
        <v>30</v>
      </c>
      <c r="I7" s="2">
        <v>5.0000000000000001E-3</v>
      </c>
      <c r="J7" s="1">
        <v>1.6949999999999999E-3</v>
      </c>
      <c r="K7" s="1">
        <v>2</v>
      </c>
      <c r="L7" s="1">
        <v>26.247</v>
      </c>
      <c r="M7" s="1" t="s">
        <v>228</v>
      </c>
    </row>
    <row r="8" spans="1:13" x14ac:dyDescent="0.25">
      <c r="A8" s="1" t="s">
        <v>24</v>
      </c>
      <c r="B8" s="1" t="s">
        <v>23</v>
      </c>
      <c r="C8" s="1">
        <v>0.30740000000000001</v>
      </c>
      <c r="D8" s="1">
        <v>7</v>
      </c>
      <c r="E8" s="1">
        <v>4.0489999999999996E-3</v>
      </c>
      <c r="F8" s="1">
        <v>7</v>
      </c>
      <c r="G8" s="1">
        <v>1421</v>
      </c>
      <c r="H8" s="1">
        <v>73</v>
      </c>
      <c r="I8" s="2">
        <v>3.0000000000000001E-3</v>
      </c>
      <c r="J8" s="1">
        <v>8.8900000000000003E-4</v>
      </c>
      <c r="K8" s="1">
        <v>2</v>
      </c>
      <c r="L8" s="1">
        <v>18.835000000000001</v>
      </c>
      <c r="M8" s="1" t="s">
        <v>228</v>
      </c>
    </row>
    <row r="9" spans="1:13" x14ac:dyDescent="0.25">
      <c r="A9" s="1" t="s">
        <v>29</v>
      </c>
      <c r="B9" s="1" t="s">
        <v>28</v>
      </c>
      <c r="C9" s="1">
        <v>0.78042199999999995</v>
      </c>
      <c r="D9" s="1">
        <v>9</v>
      </c>
      <c r="E9" s="1">
        <v>5.2050000000000004E-3</v>
      </c>
      <c r="F9" s="1">
        <v>9</v>
      </c>
      <c r="G9" s="1">
        <v>1673</v>
      </c>
      <c r="H9" s="1">
        <v>78</v>
      </c>
      <c r="I9" s="2">
        <v>5.0999999999999997E-2</v>
      </c>
      <c r="J9" s="1">
        <v>4.5890000000000002E-3</v>
      </c>
      <c r="K9" s="1">
        <v>1</v>
      </c>
      <c r="L9" s="1">
        <v>62.606999999999999</v>
      </c>
      <c r="M9" s="1" t="s">
        <v>227</v>
      </c>
    </row>
    <row r="10" spans="1:13" x14ac:dyDescent="0.25">
      <c r="A10" s="1" t="s">
        <v>26</v>
      </c>
      <c r="B10" s="1" t="s">
        <v>27</v>
      </c>
      <c r="C10" s="1">
        <v>0.60549299999999995</v>
      </c>
      <c r="D10" s="1">
        <v>3</v>
      </c>
      <c r="E10" s="1">
        <v>1.735E-3</v>
      </c>
      <c r="F10" s="1">
        <v>3</v>
      </c>
      <c r="G10" s="1">
        <v>206</v>
      </c>
      <c r="H10" s="1">
        <v>13</v>
      </c>
      <c r="I10" s="2">
        <v>1.4E-2</v>
      </c>
      <c r="J10" s="1">
        <v>4.6849999999999999E-3</v>
      </c>
      <c r="K10" s="1">
        <v>2</v>
      </c>
      <c r="L10" s="1">
        <v>54.823999999999998</v>
      </c>
      <c r="M10" s="1" t="s">
        <v>228</v>
      </c>
    </row>
    <row r="11" spans="1:13" x14ac:dyDescent="0.25">
      <c r="A11" s="1" t="s">
        <v>31</v>
      </c>
      <c r="B11" s="1" t="s">
        <v>32</v>
      </c>
      <c r="C11" s="1">
        <v>0.18007699999999999</v>
      </c>
      <c r="D11" s="1">
        <v>16</v>
      </c>
      <c r="E11" s="1">
        <v>9.2540000000000001E-3</v>
      </c>
      <c r="F11" s="1">
        <v>16</v>
      </c>
      <c r="G11" s="1">
        <v>1728</v>
      </c>
      <c r="H11" s="1">
        <v>114</v>
      </c>
      <c r="I11" s="2">
        <v>1E-3</v>
      </c>
      <c r="J11" s="1">
        <v>1.183E-3</v>
      </c>
      <c r="K11" s="1">
        <v>2</v>
      </c>
      <c r="L11" s="1">
        <v>5.835</v>
      </c>
      <c r="M11" s="1" t="s">
        <v>227</v>
      </c>
    </row>
    <row r="12" spans="1:13" x14ac:dyDescent="0.25">
      <c r="A12" s="1" t="s">
        <v>10</v>
      </c>
      <c r="B12" s="1" t="s">
        <v>11</v>
      </c>
      <c r="C12" s="1">
        <v>0.471279</v>
      </c>
      <c r="D12" s="1">
        <v>36</v>
      </c>
      <c r="E12" s="1">
        <v>2.0820999999999999E-2</v>
      </c>
      <c r="F12" s="1">
        <v>36</v>
      </c>
      <c r="G12" s="1">
        <v>7715</v>
      </c>
      <c r="H12" s="1">
        <v>455</v>
      </c>
      <c r="I12" s="2">
        <v>1.4E-2</v>
      </c>
      <c r="J12" s="1">
        <v>2.2910000000000001E-3</v>
      </c>
      <c r="K12" s="1">
        <v>1</v>
      </c>
      <c r="L12" s="1">
        <v>38.941000000000003</v>
      </c>
      <c r="M12" s="1" t="s">
        <v>229</v>
      </c>
    </row>
    <row r="13" spans="1:13" x14ac:dyDescent="0.25">
      <c r="A13" s="1" t="s">
        <v>34</v>
      </c>
      <c r="B13" s="1" t="s">
        <v>33</v>
      </c>
      <c r="C13" s="1">
        <v>0.43823099999999998</v>
      </c>
      <c r="D13" s="1">
        <v>12</v>
      </c>
      <c r="E13" s="1">
        <v>6.94E-3</v>
      </c>
      <c r="F13" s="1">
        <v>12</v>
      </c>
      <c r="G13" s="1">
        <v>1310</v>
      </c>
      <c r="H13" s="1">
        <v>85</v>
      </c>
      <c r="I13" s="2">
        <v>1.0999999999999999E-2</v>
      </c>
      <c r="J13" s="1">
        <v>2.297E-3</v>
      </c>
      <c r="K13" s="1">
        <v>2</v>
      </c>
      <c r="L13" s="1">
        <v>27.925999999999998</v>
      </c>
      <c r="M13" s="1" t="s">
        <v>227</v>
      </c>
    </row>
    <row r="14" spans="1:13" x14ac:dyDescent="0.25">
      <c r="A14" s="1" t="s">
        <v>37</v>
      </c>
      <c r="B14" s="1" t="s">
        <v>38</v>
      </c>
      <c r="C14" s="1">
        <v>0.27705400000000002</v>
      </c>
      <c r="D14" s="1">
        <v>29</v>
      </c>
      <c r="E14" s="1">
        <v>1.6773E-2</v>
      </c>
      <c r="F14" s="1">
        <v>29</v>
      </c>
      <c r="G14" s="1">
        <v>1446</v>
      </c>
      <c r="H14" s="1">
        <v>75</v>
      </c>
      <c r="I14" s="2">
        <v>8.9999999999999993E-3</v>
      </c>
      <c r="J14" s="1">
        <v>7.7999999999999999E-4</v>
      </c>
      <c r="K14" s="1">
        <v>2</v>
      </c>
      <c r="L14" s="1">
        <v>40.411000000000001</v>
      </c>
      <c r="M14" s="1" t="s">
        <v>227</v>
      </c>
    </row>
    <row r="15" spans="1:13" x14ac:dyDescent="0.25">
      <c r="A15" s="1" t="s">
        <v>40</v>
      </c>
      <c r="B15" s="1" t="s">
        <v>39</v>
      </c>
      <c r="C15" s="1">
        <v>0.16139500000000001</v>
      </c>
      <c r="D15" s="1">
        <v>28</v>
      </c>
      <c r="E15" s="1">
        <v>1.6194E-2</v>
      </c>
      <c r="F15" s="1">
        <v>28</v>
      </c>
      <c r="G15" s="1">
        <v>3094</v>
      </c>
      <c r="H15" s="1">
        <v>166</v>
      </c>
      <c r="I15" s="2">
        <v>3.0000000000000001E-3</v>
      </c>
      <c r="J15" s="1">
        <v>1.4899999999999999E-4</v>
      </c>
      <c r="K15" s="1">
        <v>2</v>
      </c>
      <c r="L15" s="1">
        <v>11.552</v>
      </c>
      <c r="M15" s="1" t="s">
        <v>229</v>
      </c>
    </row>
    <row r="16" spans="1:13" x14ac:dyDescent="0.25">
      <c r="A16" s="1" t="s">
        <v>42</v>
      </c>
      <c r="B16" s="1" t="s">
        <v>43</v>
      </c>
      <c r="C16" s="1">
        <v>0.25896999999999998</v>
      </c>
      <c r="D16" s="1">
        <v>32</v>
      </c>
      <c r="E16" s="1">
        <v>1.8508E-2</v>
      </c>
      <c r="F16" s="1">
        <v>32</v>
      </c>
      <c r="G16" s="1">
        <v>888</v>
      </c>
      <c r="H16" s="1">
        <v>68</v>
      </c>
      <c r="I16" s="2">
        <v>5.0000000000000001E-3</v>
      </c>
      <c r="J16" s="1">
        <v>8.0400000000000003E-4</v>
      </c>
      <c r="K16" s="1">
        <v>2</v>
      </c>
      <c r="L16" s="1">
        <v>41.412999999999997</v>
      </c>
      <c r="M16" s="1" t="s">
        <v>227</v>
      </c>
    </row>
    <row r="17" spans="1:13" x14ac:dyDescent="0.25">
      <c r="A17" s="1" t="s">
        <v>45</v>
      </c>
      <c r="B17" s="1" t="s">
        <v>44</v>
      </c>
      <c r="C17" s="1">
        <v>0.226268</v>
      </c>
      <c r="D17" s="1">
        <v>28</v>
      </c>
      <c r="E17" s="1">
        <v>1.6194E-2</v>
      </c>
      <c r="F17" s="1">
        <v>28</v>
      </c>
      <c r="G17" s="1">
        <v>2717</v>
      </c>
      <c r="H17" s="1">
        <v>142</v>
      </c>
      <c r="I17" s="2">
        <v>4.0000000000000001E-3</v>
      </c>
      <c r="J17" s="1">
        <v>1.317E-3</v>
      </c>
      <c r="K17" s="1">
        <v>2</v>
      </c>
      <c r="L17" s="1">
        <v>33.209000000000003</v>
      </c>
      <c r="M17" s="1" t="s">
        <v>227</v>
      </c>
    </row>
    <row r="18" spans="1:13" x14ac:dyDescent="0.25">
      <c r="A18" s="1" t="s">
        <v>54</v>
      </c>
      <c r="B18" s="1" t="s">
        <v>55</v>
      </c>
      <c r="C18" s="1">
        <v>0.66131200000000001</v>
      </c>
      <c r="D18" s="1">
        <v>111</v>
      </c>
      <c r="E18" s="1">
        <v>6.4199000000000006E-2</v>
      </c>
      <c r="F18" s="1">
        <v>111</v>
      </c>
      <c r="G18" s="1">
        <v>8717</v>
      </c>
      <c r="H18" s="1">
        <v>618</v>
      </c>
      <c r="I18" s="1">
        <v>1.6313999999999999E-2</v>
      </c>
      <c r="J18" s="1">
        <v>2.745E-3</v>
      </c>
      <c r="K18" s="1">
        <v>1</v>
      </c>
      <c r="L18" s="1">
        <v>11.004</v>
      </c>
      <c r="M18" s="1" t="s">
        <v>229</v>
      </c>
    </row>
    <row r="19" spans="1:13" x14ac:dyDescent="0.25">
      <c r="A19" s="1" t="s">
        <v>58</v>
      </c>
      <c r="B19" s="1" t="s">
        <v>57</v>
      </c>
      <c r="C19" s="1">
        <v>0.78997300000000004</v>
      </c>
      <c r="D19" s="1">
        <v>13</v>
      </c>
      <c r="E19" s="1">
        <v>7.5189999999999996E-3</v>
      </c>
      <c r="F19" s="1">
        <v>13</v>
      </c>
      <c r="G19" s="1">
        <v>1026</v>
      </c>
      <c r="H19" s="1">
        <v>69</v>
      </c>
      <c r="I19" s="1">
        <v>1.5432E-2</v>
      </c>
      <c r="J19" s="1">
        <v>1.4991000000000001E-2</v>
      </c>
      <c r="K19" s="1">
        <v>1</v>
      </c>
      <c r="L19" s="1">
        <v>30.388000000000002</v>
      </c>
      <c r="M19" s="1" t="s">
        <v>229</v>
      </c>
    </row>
    <row r="20" spans="1:13" x14ac:dyDescent="0.25">
      <c r="A20" s="1" t="s">
        <v>59</v>
      </c>
      <c r="B20" s="1" t="s">
        <v>60</v>
      </c>
      <c r="C20" s="1">
        <v>0.42854300000000001</v>
      </c>
      <c r="D20" s="1">
        <v>114</v>
      </c>
      <c r="E20" s="1">
        <v>6.5934000000000006E-2</v>
      </c>
      <c r="F20" s="1">
        <v>114</v>
      </c>
      <c r="G20" s="1">
        <v>8805</v>
      </c>
      <c r="H20" s="1">
        <v>463</v>
      </c>
      <c r="I20" s="1">
        <v>8.4539999999999997E-3</v>
      </c>
      <c r="J20" s="1">
        <v>5.4100000000000003E-4</v>
      </c>
      <c r="K20" s="1">
        <v>1</v>
      </c>
      <c r="L20" s="1">
        <v>29.363</v>
      </c>
      <c r="M20" s="1" t="s">
        <v>229</v>
      </c>
    </row>
    <row r="21" spans="1:13" x14ac:dyDescent="0.25">
      <c r="A21" s="1" t="s">
        <v>63</v>
      </c>
      <c r="B21" s="1" t="s">
        <v>64</v>
      </c>
      <c r="C21" s="1">
        <v>0.35223199999999999</v>
      </c>
      <c r="D21" s="1">
        <v>39</v>
      </c>
      <c r="E21" s="1">
        <v>2.2556E-2</v>
      </c>
      <c r="F21" s="1">
        <v>39</v>
      </c>
      <c r="G21" s="1">
        <v>6123</v>
      </c>
      <c r="H21" s="1">
        <v>404</v>
      </c>
      <c r="I21" s="1">
        <v>2.4090000000000001E-3</v>
      </c>
      <c r="J21" s="1">
        <v>1.686E-3</v>
      </c>
      <c r="K21" s="1">
        <v>2</v>
      </c>
      <c r="L21" s="1">
        <v>34.496000000000002</v>
      </c>
      <c r="M21" s="1" t="s">
        <v>227</v>
      </c>
    </row>
    <row r="22" spans="1:13" x14ac:dyDescent="0.25">
      <c r="A22" s="1" t="s">
        <v>66</v>
      </c>
      <c r="B22" s="1" t="s">
        <v>67</v>
      </c>
      <c r="C22" s="1">
        <v>0.202016</v>
      </c>
      <c r="D22" s="1">
        <v>19</v>
      </c>
      <c r="E22" s="1">
        <v>1.0989000000000001E-2</v>
      </c>
      <c r="F22" s="1">
        <v>19</v>
      </c>
      <c r="G22" s="1">
        <v>1639</v>
      </c>
      <c r="H22" s="1">
        <v>101</v>
      </c>
      <c r="I22" s="1">
        <v>1.5139999999999999E-3</v>
      </c>
      <c r="J22" s="1">
        <v>1.0300000000000001E-3</v>
      </c>
      <c r="K22" s="1">
        <v>2</v>
      </c>
      <c r="L22" s="1">
        <v>18.343</v>
      </c>
      <c r="M22" s="1" t="s">
        <v>227</v>
      </c>
    </row>
    <row r="23" spans="1:13" x14ac:dyDescent="0.25">
      <c r="A23" s="1" t="s">
        <v>85</v>
      </c>
      <c r="B23" s="1" t="s">
        <v>84</v>
      </c>
      <c r="C23" s="1">
        <v>0.20314099999999999</v>
      </c>
      <c r="D23" s="1">
        <v>11</v>
      </c>
      <c r="E23" s="1">
        <v>6.3619999999999996E-3</v>
      </c>
      <c r="F23" s="1">
        <v>11</v>
      </c>
      <c r="G23" s="1">
        <v>364</v>
      </c>
      <c r="H23" s="1">
        <v>33</v>
      </c>
      <c r="I23" s="1">
        <v>5.2400000000000005E-4</v>
      </c>
      <c r="J23" s="1">
        <v>0</v>
      </c>
      <c r="K23" s="1">
        <v>2</v>
      </c>
      <c r="L23" s="1">
        <v>11.398999999999999</v>
      </c>
      <c r="M23" s="1" t="s">
        <v>227</v>
      </c>
    </row>
    <row r="24" spans="1:13" x14ac:dyDescent="0.25">
      <c r="A24" s="1" t="s">
        <v>70</v>
      </c>
      <c r="B24" s="1" t="s">
        <v>71</v>
      </c>
      <c r="C24" s="1">
        <v>0.51660899999999998</v>
      </c>
      <c r="D24" s="1">
        <v>55</v>
      </c>
      <c r="E24" s="1">
        <v>3.1809999999999998E-2</v>
      </c>
      <c r="F24" s="1">
        <v>55</v>
      </c>
      <c r="G24" s="1">
        <v>4889</v>
      </c>
      <c r="H24" s="1">
        <v>330</v>
      </c>
      <c r="I24" s="1">
        <v>1.2995E-2</v>
      </c>
      <c r="J24" s="1">
        <v>4.3399999999999998E-4</v>
      </c>
      <c r="K24" s="1">
        <v>1</v>
      </c>
      <c r="L24" s="1">
        <v>39.796999999999997</v>
      </c>
      <c r="M24" s="1" t="s">
        <v>229</v>
      </c>
    </row>
    <row r="25" spans="1:13" x14ac:dyDescent="0.25">
      <c r="A25" s="1" t="s">
        <v>96</v>
      </c>
      <c r="B25" s="1" t="s">
        <v>95</v>
      </c>
      <c r="C25" s="1">
        <v>0.107198</v>
      </c>
      <c r="D25" s="1">
        <v>9</v>
      </c>
      <c r="E25" s="1">
        <v>5.2050000000000004E-3</v>
      </c>
      <c r="F25" s="1">
        <v>9</v>
      </c>
      <c r="G25" s="1">
        <v>451</v>
      </c>
      <c r="H25" s="1">
        <v>44</v>
      </c>
      <c r="I25" s="1">
        <v>2.1589999999999999E-3</v>
      </c>
      <c r="J25" s="1">
        <v>1.1900000000000001E-4</v>
      </c>
      <c r="K25" s="1">
        <v>2</v>
      </c>
      <c r="L25" s="1">
        <v>11.257999999999999</v>
      </c>
      <c r="M25" s="1" t="s">
        <v>228</v>
      </c>
    </row>
    <row r="26" spans="1:13" x14ac:dyDescent="0.25">
      <c r="A26" s="1" t="s">
        <v>98</v>
      </c>
      <c r="B26" s="1" t="s">
        <v>97</v>
      </c>
      <c r="C26" s="1">
        <v>0.29340699999999997</v>
      </c>
      <c r="D26" s="1">
        <v>5</v>
      </c>
      <c r="E26" s="1">
        <v>2.892E-3</v>
      </c>
      <c r="F26" s="1">
        <v>5</v>
      </c>
      <c r="G26" s="1">
        <v>356</v>
      </c>
      <c r="H26" s="1">
        <v>37</v>
      </c>
      <c r="I26" s="1">
        <v>8.3500000000000002E-4</v>
      </c>
      <c r="J26" s="1">
        <v>0</v>
      </c>
      <c r="K26" s="1">
        <v>2</v>
      </c>
      <c r="L26" s="1">
        <v>11.035</v>
      </c>
      <c r="M26" s="1" t="s">
        <v>228</v>
      </c>
    </row>
    <row r="27" spans="1:13" x14ac:dyDescent="0.25">
      <c r="A27" s="1" t="s">
        <v>87</v>
      </c>
      <c r="B27" s="1" t="s">
        <v>86</v>
      </c>
      <c r="C27" s="1">
        <v>0.45242399999999999</v>
      </c>
      <c r="D27" s="1">
        <v>18</v>
      </c>
      <c r="E27" s="1">
        <v>1.0411E-2</v>
      </c>
      <c r="F27" s="1">
        <v>18</v>
      </c>
      <c r="G27" s="1">
        <v>887</v>
      </c>
      <c r="H27" s="1">
        <v>77</v>
      </c>
      <c r="I27" s="1">
        <v>1.2600000000000001E-3</v>
      </c>
      <c r="J27" s="1">
        <v>0</v>
      </c>
      <c r="K27" s="1">
        <v>2</v>
      </c>
      <c r="L27" s="1">
        <v>37.884999999999998</v>
      </c>
      <c r="M27" s="1" t="s">
        <v>227</v>
      </c>
    </row>
    <row r="28" spans="1:13" x14ac:dyDescent="0.25">
      <c r="A28" s="1" t="s">
        <v>89</v>
      </c>
      <c r="B28" s="1" t="s">
        <v>90</v>
      </c>
      <c r="C28" s="1">
        <v>0.251639</v>
      </c>
      <c r="D28" s="1">
        <v>31</v>
      </c>
      <c r="E28" s="1">
        <v>1.7929E-2</v>
      </c>
      <c r="F28" s="1">
        <v>31</v>
      </c>
      <c r="G28" s="1">
        <v>2104</v>
      </c>
      <c r="H28" s="1">
        <v>201</v>
      </c>
      <c r="I28" s="1">
        <v>1.7160000000000001E-3</v>
      </c>
      <c r="J28" s="1">
        <v>4.3099999999999996E-3</v>
      </c>
      <c r="K28" s="1">
        <v>2</v>
      </c>
      <c r="L28" s="1">
        <v>11.974</v>
      </c>
      <c r="M28" s="1" t="s">
        <v>227</v>
      </c>
    </row>
    <row r="29" spans="1:13" x14ac:dyDescent="0.25">
      <c r="A29" s="1" t="s">
        <v>80</v>
      </c>
      <c r="B29" s="1" t="s">
        <v>81</v>
      </c>
      <c r="C29" s="1">
        <v>0.479155</v>
      </c>
      <c r="D29" s="1">
        <v>34</v>
      </c>
      <c r="E29" s="1">
        <v>1.9664999999999998E-2</v>
      </c>
      <c r="F29" s="1">
        <v>34</v>
      </c>
      <c r="G29" s="1">
        <v>3985</v>
      </c>
      <c r="H29" s="1">
        <v>283</v>
      </c>
      <c r="I29" s="1">
        <v>8.5369999999999994E-3</v>
      </c>
      <c r="J29" s="1">
        <v>1.6659999999999999E-3</v>
      </c>
      <c r="K29" s="1">
        <v>1</v>
      </c>
      <c r="L29" s="1">
        <v>23.553000000000001</v>
      </c>
      <c r="M29" s="1" t="s">
        <v>227</v>
      </c>
    </row>
    <row r="30" spans="1:13" x14ac:dyDescent="0.25">
      <c r="A30" s="1" t="s">
        <v>74</v>
      </c>
      <c r="B30" s="1" t="s">
        <v>75</v>
      </c>
      <c r="C30" s="1">
        <v>0.91067900000000002</v>
      </c>
      <c r="D30" s="1">
        <v>99</v>
      </c>
      <c r="E30" s="1">
        <v>5.7258999999999997E-2</v>
      </c>
      <c r="F30" s="1">
        <v>99</v>
      </c>
      <c r="G30" s="1">
        <v>10316</v>
      </c>
      <c r="H30" s="1">
        <v>814</v>
      </c>
      <c r="I30" s="1">
        <v>2.8865999999999999E-2</v>
      </c>
      <c r="J30" s="1">
        <v>9.5309999999999995E-3</v>
      </c>
      <c r="K30" s="1">
        <v>1</v>
      </c>
      <c r="L30" s="1">
        <v>44.847999999999999</v>
      </c>
      <c r="M30" s="1" t="s">
        <v>229</v>
      </c>
    </row>
    <row r="31" spans="1:13" x14ac:dyDescent="0.25">
      <c r="A31" s="1" t="s">
        <v>100</v>
      </c>
      <c r="B31" s="1" t="s">
        <v>101</v>
      </c>
      <c r="C31" s="1">
        <v>0.204897</v>
      </c>
      <c r="D31" s="1">
        <v>4</v>
      </c>
      <c r="E31" s="1">
        <v>2.313E-3</v>
      </c>
      <c r="F31" s="1">
        <v>4</v>
      </c>
      <c r="G31" s="1">
        <v>237</v>
      </c>
      <c r="H31" s="1">
        <v>16</v>
      </c>
      <c r="I31" s="1">
        <v>1.869E-3</v>
      </c>
      <c r="J31" s="1">
        <v>0</v>
      </c>
      <c r="K31" s="1">
        <v>2</v>
      </c>
      <c r="L31" s="1">
        <v>5.2229999999999999</v>
      </c>
      <c r="M31" s="1" t="s">
        <v>228</v>
      </c>
    </row>
    <row r="32" spans="1:13" x14ac:dyDescent="0.25">
      <c r="A32" s="1" t="s">
        <v>82</v>
      </c>
      <c r="B32" s="1" t="s">
        <v>83</v>
      </c>
      <c r="C32" s="1">
        <v>0.37216199999999999</v>
      </c>
      <c r="D32" s="1">
        <v>146</v>
      </c>
      <c r="E32" s="1">
        <v>8.4442000000000003E-2</v>
      </c>
      <c r="F32" s="1">
        <v>146</v>
      </c>
      <c r="G32" s="1">
        <v>7994</v>
      </c>
      <c r="H32" s="1">
        <v>502</v>
      </c>
      <c r="I32" s="1">
        <v>1.6496E-2</v>
      </c>
      <c r="J32" s="1">
        <v>4.6179999999999997E-3</v>
      </c>
      <c r="K32" s="1">
        <v>1</v>
      </c>
      <c r="L32" s="1">
        <v>28.538</v>
      </c>
      <c r="M32" s="1" t="s">
        <v>229</v>
      </c>
    </row>
    <row r="33" spans="1:13" x14ac:dyDescent="0.25">
      <c r="A33" s="1" t="s">
        <v>78</v>
      </c>
      <c r="B33" s="1" t="s">
        <v>77</v>
      </c>
      <c r="C33" s="1">
        <v>0.94823599999999997</v>
      </c>
      <c r="D33" s="1">
        <v>47</v>
      </c>
      <c r="E33" s="1">
        <v>2.7182999999999999E-2</v>
      </c>
      <c r="F33" s="1">
        <v>47</v>
      </c>
      <c r="G33" s="1">
        <v>2685</v>
      </c>
      <c r="H33" s="1">
        <v>189</v>
      </c>
      <c r="I33" s="1">
        <v>4.3392E-2</v>
      </c>
      <c r="J33" s="1">
        <v>1.9849999999999998E-3</v>
      </c>
      <c r="K33" s="1">
        <v>1</v>
      </c>
      <c r="L33" s="1">
        <v>64.831000000000003</v>
      </c>
      <c r="M33" s="1" t="s">
        <v>227</v>
      </c>
    </row>
    <row r="34" spans="1:13" x14ac:dyDescent="0.25">
      <c r="A34" s="1" t="s">
        <v>93</v>
      </c>
      <c r="B34" s="1" t="s">
        <v>94</v>
      </c>
      <c r="C34" s="1">
        <v>0.34540599999999999</v>
      </c>
      <c r="D34" s="1">
        <v>17</v>
      </c>
      <c r="E34" s="1">
        <v>9.8320000000000005E-3</v>
      </c>
      <c r="F34" s="1">
        <v>17</v>
      </c>
      <c r="G34" s="1">
        <v>3198</v>
      </c>
      <c r="H34" s="1">
        <v>188</v>
      </c>
      <c r="I34" s="1">
        <v>5.215E-3</v>
      </c>
      <c r="J34" s="1">
        <v>3.9800000000000002E-4</v>
      </c>
      <c r="K34" s="1">
        <v>2</v>
      </c>
      <c r="L34" s="1">
        <v>21.388999999999999</v>
      </c>
      <c r="M34" s="1" t="s">
        <v>227</v>
      </c>
    </row>
    <row r="35" spans="1:13" x14ac:dyDescent="0.25">
      <c r="A35" s="1" t="s">
        <v>102</v>
      </c>
      <c r="B35" s="1" t="s">
        <v>103</v>
      </c>
      <c r="C35" s="1">
        <v>0.13425300000000001</v>
      </c>
      <c r="D35" s="1">
        <v>7</v>
      </c>
      <c r="E35" s="1">
        <v>4.0489999999999996E-3</v>
      </c>
      <c r="F35" s="1">
        <v>7</v>
      </c>
      <c r="G35" s="1">
        <v>1021</v>
      </c>
      <c r="H35" s="1">
        <v>81</v>
      </c>
      <c r="I35" s="1">
        <v>5.2560000000000003E-3</v>
      </c>
      <c r="J35" s="1">
        <v>9.0899999999999998E-4</v>
      </c>
      <c r="K35" s="1">
        <v>2</v>
      </c>
      <c r="L35" s="1">
        <v>8.032</v>
      </c>
      <c r="M35" s="1" t="s">
        <v>228</v>
      </c>
    </row>
    <row r="36" spans="1:13" x14ac:dyDescent="0.25">
      <c r="A36" s="1" t="s">
        <v>105</v>
      </c>
      <c r="B36" s="1" t="s">
        <v>106</v>
      </c>
      <c r="C36" s="1">
        <v>0.12361900000000001</v>
      </c>
      <c r="D36" s="1">
        <v>4</v>
      </c>
      <c r="E36" s="1">
        <v>2.313E-3</v>
      </c>
      <c r="F36" s="1">
        <v>4</v>
      </c>
      <c r="G36" s="1">
        <v>284</v>
      </c>
      <c r="H36" s="1">
        <v>20</v>
      </c>
      <c r="I36" s="1">
        <v>5.62E-4</v>
      </c>
      <c r="J36" s="1">
        <v>0</v>
      </c>
      <c r="K36" s="1">
        <v>2</v>
      </c>
      <c r="L36" s="1">
        <v>8.9009999999999998</v>
      </c>
      <c r="M36" s="1" t="s">
        <v>228</v>
      </c>
    </row>
    <row r="37" spans="1:13" x14ac:dyDescent="0.25">
      <c r="A37" s="1" t="s">
        <v>108</v>
      </c>
      <c r="B37" s="1" t="s">
        <v>109</v>
      </c>
      <c r="C37" s="1">
        <v>0.121668</v>
      </c>
      <c r="D37" s="1">
        <v>5</v>
      </c>
      <c r="E37" s="1">
        <v>2.892E-3</v>
      </c>
      <c r="F37" s="1">
        <v>5</v>
      </c>
      <c r="G37" s="1">
        <v>479</v>
      </c>
      <c r="H37" s="1">
        <v>25</v>
      </c>
      <c r="I37" s="1">
        <v>4.06E-4</v>
      </c>
      <c r="J37" s="1">
        <v>1.35E-4</v>
      </c>
      <c r="K37" s="1">
        <v>2</v>
      </c>
      <c r="L37" s="1">
        <v>10.162000000000001</v>
      </c>
      <c r="M37" s="1" t="s">
        <v>227</v>
      </c>
    </row>
    <row r="38" spans="1:13" x14ac:dyDescent="0.25">
      <c r="A38" s="1" t="s">
        <v>112</v>
      </c>
      <c r="B38" s="1" t="s">
        <v>113</v>
      </c>
      <c r="C38" s="1">
        <v>0.22051899999999999</v>
      </c>
      <c r="D38" s="1">
        <v>1</v>
      </c>
      <c r="E38" s="1">
        <v>5.7799999999999995E-4</v>
      </c>
      <c r="F38" s="1">
        <v>1</v>
      </c>
      <c r="G38" s="1">
        <v>45</v>
      </c>
      <c r="H38" s="1">
        <v>3</v>
      </c>
      <c r="I38" s="1">
        <v>7.8999999999999996E-5</v>
      </c>
      <c r="J38" s="1">
        <v>0</v>
      </c>
      <c r="K38" s="1">
        <v>2</v>
      </c>
      <c r="L38" s="1">
        <v>6.7350000000000003</v>
      </c>
      <c r="M38" s="1" t="s">
        <v>228</v>
      </c>
    </row>
    <row r="39" spans="1:13" x14ac:dyDescent="0.25">
      <c r="A39" s="1" t="s">
        <v>114</v>
      </c>
      <c r="B39" s="1" t="s">
        <v>115</v>
      </c>
      <c r="C39" s="1">
        <v>8.5600999999999997E-2</v>
      </c>
      <c r="D39" s="1">
        <v>5</v>
      </c>
      <c r="E39" s="1">
        <v>2.892E-3</v>
      </c>
      <c r="F39" s="1">
        <v>5</v>
      </c>
      <c r="G39" s="1">
        <v>573</v>
      </c>
      <c r="H39" s="1">
        <v>33</v>
      </c>
      <c r="I39" s="1">
        <v>3.8200000000000002E-4</v>
      </c>
      <c r="J39" s="1">
        <v>1.0399999999999999E-4</v>
      </c>
      <c r="K39" s="1">
        <v>2</v>
      </c>
      <c r="L39" s="1">
        <v>12.89</v>
      </c>
      <c r="M39" s="1" t="s">
        <v>228</v>
      </c>
    </row>
    <row r="40" spans="1:13" x14ac:dyDescent="0.25">
      <c r="A40" s="1" t="s">
        <v>118</v>
      </c>
      <c r="B40" s="1" t="s">
        <v>117</v>
      </c>
      <c r="C40" s="1">
        <v>0.48524699999999998</v>
      </c>
      <c r="D40" s="1">
        <v>61</v>
      </c>
      <c r="E40" s="1">
        <v>3.5281E-2</v>
      </c>
      <c r="F40" s="1">
        <v>61</v>
      </c>
      <c r="G40" s="1">
        <v>5398</v>
      </c>
      <c r="H40" s="1">
        <v>330</v>
      </c>
      <c r="I40" s="1">
        <v>8.3750000000000005E-3</v>
      </c>
      <c r="J40" s="1">
        <v>1.779E-3</v>
      </c>
      <c r="K40" s="1">
        <v>1</v>
      </c>
      <c r="L40" s="1">
        <v>33.624000000000002</v>
      </c>
      <c r="M40" s="1" t="s">
        <v>229</v>
      </c>
    </row>
    <row r="41" spans="1:13" x14ac:dyDescent="0.25">
      <c r="A41" s="1" t="s">
        <v>124</v>
      </c>
      <c r="B41" s="1" t="s">
        <v>125</v>
      </c>
      <c r="C41" s="1">
        <v>5.7574E-2</v>
      </c>
      <c r="D41" s="1">
        <v>2</v>
      </c>
      <c r="E41" s="1">
        <v>1.157E-3</v>
      </c>
      <c r="F41" s="1">
        <v>2</v>
      </c>
      <c r="G41" s="1">
        <v>173</v>
      </c>
      <c r="H41" s="1">
        <v>9</v>
      </c>
      <c r="I41" s="1">
        <v>1.01E-4</v>
      </c>
      <c r="J41" s="1">
        <v>0</v>
      </c>
      <c r="K41" s="1">
        <v>2</v>
      </c>
      <c r="L41" s="1">
        <v>16.285</v>
      </c>
      <c r="M41" s="1" t="s">
        <v>228</v>
      </c>
    </row>
    <row r="42" spans="1:13" x14ac:dyDescent="0.25">
      <c r="A42" s="1" t="s">
        <v>127</v>
      </c>
      <c r="B42" s="1" t="s">
        <v>128</v>
      </c>
      <c r="C42" s="1">
        <v>8.4761000000000003E-2</v>
      </c>
      <c r="D42" s="1">
        <v>2</v>
      </c>
      <c r="E42" s="1">
        <v>1.157E-3</v>
      </c>
      <c r="F42" s="1">
        <v>2</v>
      </c>
      <c r="G42" s="1">
        <v>38</v>
      </c>
      <c r="H42" s="1">
        <v>3</v>
      </c>
      <c r="I42" s="1">
        <v>1.1820000000000001E-3</v>
      </c>
      <c r="J42" s="1">
        <v>0</v>
      </c>
      <c r="K42" s="1">
        <v>2</v>
      </c>
      <c r="L42" s="1">
        <v>13.46</v>
      </c>
      <c r="M42" s="1" t="s">
        <v>228</v>
      </c>
    </row>
    <row r="43" spans="1:13" x14ac:dyDescent="0.25">
      <c r="A43" s="1" t="s">
        <v>130</v>
      </c>
      <c r="B43" s="1" t="s">
        <v>131</v>
      </c>
      <c r="C43" s="1">
        <v>0.19354399999999999</v>
      </c>
      <c r="D43" s="1">
        <v>1</v>
      </c>
      <c r="E43" s="1">
        <v>5.7799999999999995E-4</v>
      </c>
      <c r="F43" s="1">
        <v>1</v>
      </c>
      <c r="G43" s="1">
        <v>15</v>
      </c>
      <c r="H43" s="1">
        <v>1</v>
      </c>
      <c r="I43" s="1">
        <v>1.4799999999999999E-4</v>
      </c>
      <c r="J43" s="1">
        <v>3.6999999999999998E-5</v>
      </c>
      <c r="K43" s="1">
        <v>2</v>
      </c>
      <c r="L43" s="1">
        <v>6.1959999999999997</v>
      </c>
      <c r="M43" s="1" t="s">
        <v>228</v>
      </c>
    </row>
    <row r="44" spans="1:13" x14ac:dyDescent="0.25">
      <c r="A44" s="1" t="s">
        <v>133</v>
      </c>
      <c r="B44" s="1" t="s">
        <v>134</v>
      </c>
      <c r="C44" s="1">
        <v>0.159996</v>
      </c>
      <c r="D44" s="1">
        <v>1</v>
      </c>
      <c r="E44" s="1">
        <v>5.7799999999999995E-4</v>
      </c>
      <c r="F44" s="1">
        <v>1</v>
      </c>
      <c r="G44" s="1">
        <v>14</v>
      </c>
      <c r="H44" s="1">
        <v>1</v>
      </c>
      <c r="I44" s="1">
        <v>2.4899999999999998E-4</v>
      </c>
      <c r="J44" s="1">
        <v>9.8999999999999994E-5</v>
      </c>
      <c r="K44" s="1">
        <v>2</v>
      </c>
      <c r="L44" s="1">
        <v>8.0530000000000008</v>
      </c>
      <c r="M44" s="1" t="s">
        <v>228</v>
      </c>
    </row>
    <row r="45" spans="1:13" x14ac:dyDescent="0.25">
      <c r="A45" s="1" t="s">
        <v>136</v>
      </c>
      <c r="B45" s="1" t="s">
        <v>135</v>
      </c>
      <c r="C45" s="1">
        <v>0.17510400000000001</v>
      </c>
      <c r="D45" s="1">
        <v>1</v>
      </c>
      <c r="E45" s="1">
        <v>5.7799999999999995E-4</v>
      </c>
      <c r="F45" s="1">
        <v>1</v>
      </c>
      <c r="G45" s="1">
        <v>570</v>
      </c>
      <c r="H45" s="1">
        <v>20</v>
      </c>
      <c r="I45" s="1">
        <v>3.8299999999999999E-4</v>
      </c>
      <c r="J45" s="1">
        <v>1.2799999999999999E-4</v>
      </c>
      <c r="K45" s="1">
        <v>2</v>
      </c>
      <c r="L45" s="1">
        <v>6.6950000000000003</v>
      </c>
      <c r="M45" s="1" t="s">
        <v>228</v>
      </c>
    </row>
    <row r="46" spans="1:13" x14ac:dyDescent="0.25">
      <c r="A46" s="1" t="s">
        <v>138</v>
      </c>
      <c r="B46" s="1" t="s">
        <v>139</v>
      </c>
      <c r="C46" s="1">
        <v>0.34223300000000001</v>
      </c>
      <c r="D46" s="1">
        <v>1</v>
      </c>
      <c r="E46" s="1">
        <v>5.7799999999999995E-4</v>
      </c>
      <c r="F46" s="1">
        <v>1</v>
      </c>
      <c r="G46" s="1">
        <v>258</v>
      </c>
      <c r="H46" s="1">
        <v>9</v>
      </c>
      <c r="I46" s="1">
        <v>2.0400000000000001E-3</v>
      </c>
      <c r="J46" s="1">
        <v>9.8999999999999999E-4</v>
      </c>
      <c r="K46" s="1">
        <v>2</v>
      </c>
      <c r="L46" s="1">
        <v>14.56</v>
      </c>
      <c r="M46" s="1" t="s">
        <v>228</v>
      </c>
    </row>
    <row r="47" spans="1:13" x14ac:dyDescent="0.25">
      <c r="A47" s="1" t="s">
        <v>141</v>
      </c>
      <c r="B47" s="1" t="s">
        <v>142</v>
      </c>
      <c r="C47" s="1">
        <v>0.37666100000000002</v>
      </c>
      <c r="D47" s="1">
        <v>1</v>
      </c>
      <c r="E47" s="1">
        <v>5.7799999999999995E-4</v>
      </c>
      <c r="F47" s="1">
        <v>1</v>
      </c>
      <c r="G47" s="1">
        <v>179</v>
      </c>
      <c r="H47" s="1">
        <v>7</v>
      </c>
      <c r="I47" s="1">
        <v>4.2490000000000002E-3</v>
      </c>
      <c r="J47" s="1">
        <v>4.8999999999999998E-4</v>
      </c>
      <c r="K47" s="1">
        <v>2</v>
      </c>
      <c r="L47" s="1">
        <v>17.695</v>
      </c>
      <c r="M47" s="1" t="s">
        <v>228</v>
      </c>
    </row>
    <row r="48" spans="1:13" x14ac:dyDescent="0.25">
      <c r="A48" s="1" t="s">
        <v>145</v>
      </c>
      <c r="B48" s="1" t="s">
        <v>146</v>
      </c>
      <c r="C48" s="1">
        <v>0.14074200000000001</v>
      </c>
      <c r="D48" s="1">
        <v>1</v>
      </c>
      <c r="E48" s="1">
        <v>5.7799999999999995E-4</v>
      </c>
      <c r="F48" s="1">
        <v>1</v>
      </c>
      <c r="G48" s="1">
        <v>142</v>
      </c>
      <c r="H48" s="1">
        <v>10</v>
      </c>
      <c r="I48" s="1">
        <v>1.3899999999999999E-4</v>
      </c>
      <c r="J48" s="1">
        <v>0</v>
      </c>
      <c r="K48" s="1">
        <v>2</v>
      </c>
      <c r="L48" s="1">
        <v>7.4950000000000001</v>
      </c>
      <c r="M48" s="1" t="s">
        <v>228</v>
      </c>
    </row>
    <row r="49" spans="1:13" x14ac:dyDescent="0.25">
      <c r="A49" s="1" t="s">
        <v>149</v>
      </c>
      <c r="B49" s="3" t="s">
        <v>150</v>
      </c>
      <c r="C49" s="1">
        <v>0.61056600000000005</v>
      </c>
      <c r="D49" s="1">
        <v>52</v>
      </c>
      <c r="E49" s="1">
        <v>3.0075000000000001E-2</v>
      </c>
      <c r="F49" s="1">
        <v>52</v>
      </c>
      <c r="G49" s="1">
        <v>3589</v>
      </c>
      <c r="H49" s="1">
        <v>184</v>
      </c>
      <c r="I49" s="1">
        <v>3.8362E-2</v>
      </c>
      <c r="J49" s="1">
        <v>5.7970000000000001E-3</v>
      </c>
      <c r="K49" s="1">
        <v>1</v>
      </c>
      <c r="L49" s="1">
        <v>13.503</v>
      </c>
      <c r="M49" s="4" t="s">
        <v>227</v>
      </c>
    </row>
    <row r="50" spans="1:13" x14ac:dyDescent="0.25">
      <c r="A50" s="1" t="s">
        <v>152</v>
      </c>
      <c r="B50" s="3" t="s">
        <v>151</v>
      </c>
      <c r="C50" s="3">
        <v>0.959484</v>
      </c>
      <c r="D50" s="3">
        <v>143</v>
      </c>
      <c r="E50" s="3">
        <v>8.2707000000000003E-2</v>
      </c>
      <c r="F50" s="3">
        <v>143</v>
      </c>
      <c r="G50" s="3">
        <v>11389</v>
      </c>
      <c r="H50" s="3">
        <v>455</v>
      </c>
      <c r="I50" s="3">
        <v>3.4099999999999998E-2</v>
      </c>
      <c r="J50" s="3">
        <v>3.4970000000000001E-3</v>
      </c>
      <c r="K50" s="3">
        <v>1</v>
      </c>
      <c r="L50" s="3">
        <v>93.54</v>
      </c>
      <c r="M50" s="3" t="s">
        <v>229</v>
      </c>
    </row>
    <row r="51" spans="1:13" x14ac:dyDescent="0.25">
      <c r="A51" s="1" t="s">
        <v>154</v>
      </c>
      <c r="B51" s="3" t="s">
        <v>153</v>
      </c>
      <c r="C51" s="3">
        <v>0.41304800000000003</v>
      </c>
      <c r="D51" s="3">
        <v>56</v>
      </c>
      <c r="E51" s="3">
        <v>3.2389000000000001E-2</v>
      </c>
      <c r="F51" s="3">
        <v>56</v>
      </c>
      <c r="G51" s="3">
        <v>4145</v>
      </c>
      <c r="H51" s="3">
        <v>200</v>
      </c>
      <c r="I51" s="3">
        <v>2.1964999999999998E-2</v>
      </c>
      <c r="J51" s="3">
        <v>7.9819999999999995E-3</v>
      </c>
      <c r="K51" s="3">
        <v>1</v>
      </c>
      <c r="L51" s="3">
        <v>28.978000000000002</v>
      </c>
      <c r="M51" s="3" t="s">
        <v>229</v>
      </c>
    </row>
    <row r="52" spans="1:13" x14ac:dyDescent="0.25">
      <c r="A52" s="1" t="s">
        <v>156</v>
      </c>
      <c r="B52" s="3" t="s">
        <v>157</v>
      </c>
      <c r="C52" s="1">
        <v>0.44848399999999999</v>
      </c>
      <c r="D52" s="1">
        <v>34</v>
      </c>
      <c r="E52" s="1">
        <v>1.9664999999999998E-2</v>
      </c>
      <c r="F52" s="1">
        <v>34</v>
      </c>
      <c r="G52" s="1">
        <v>3027</v>
      </c>
      <c r="H52" s="1">
        <v>154</v>
      </c>
      <c r="I52" s="1">
        <v>4.3326000000000003E-2</v>
      </c>
      <c r="J52" s="1">
        <v>3.0109999999999998E-3</v>
      </c>
      <c r="K52" s="1">
        <v>1</v>
      </c>
      <c r="L52" s="1">
        <v>22.972999999999999</v>
      </c>
      <c r="M52" s="4" t="s">
        <v>227</v>
      </c>
    </row>
    <row r="53" spans="1:13" x14ac:dyDescent="0.25">
      <c r="A53" s="1" t="s">
        <v>159</v>
      </c>
      <c r="B53" s="3" t="s">
        <v>160</v>
      </c>
      <c r="C53" s="1">
        <v>0.448293</v>
      </c>
      <c r="D53" s="1">
        <v>32</v>
      </c>
      <c r="E53" s="1">
        <v>3.8751000000000001E-2</v>
      </c>
      <c r="F53" s="1">
        <v>32</v>
      </c>
      <c r="G53" s="1">
        <v>1174</v>
      </c>
      <c r="H53" s="1">
        <v>62</v>
      </c>
      <c r="I53" s="1">
        <v>3.3902000000000002E-2</v>
      </c>
      <c r="J53" s="1">
        <v>5.2610000000000001E-3</v>
      </c>
      <c r="K53" s="1">
        <v>1</v>
      </c>
      <c r="L53" s="1">
        <v>22.853000000000002</v>
      </c>
      <c r="M53" s="4" t="s">
        <v>227</v>
      </c>
    </row>
    <row r="54" spans="1:13" x14ac:dyDescent="0.25">
      <c r="A54" s="1" t="s">
        <v>163</v>
      </c>
      <c r="B54" s="1" t="s">
        <v>164</v>
      </c>
      <c r="C54" s="1">
        <v>6.4998E-2</v>
      </c>
      <c r="D54" s="1">
        <v>13</v>
      </c>
      <c r="E54" s="1">
        <v>7.5189999999999996E-3</v>
      </c>
      <c r="F54" s="1">
        <v>13</v>
      </c>
      <c r="G54" s="1">
        <v>566</v>
      </c>
      <c r="H54" s="1">
        <v>42</v>
      </c>
      <c r="I54" s="1">
        <v>4.35E-4</v>
      </c>
      <c r="J54" s="1">
        <v>5.0900000000000001E-4</v>
      </c>
      <c r="K54" s="1">
        <v>2</v>
      </c>
      <c r="L54" s="1">
        <v>15.093</v>
      </c>
      <c r="M54" s="1" t="s">
        <v>227</v>
      </c>
    </row>
    <row r="55" spans="1:13" x14ac:dyDescent="0.25">
      <c r="A55" s="1" t="s">
        <v>166</v>
      </c>
      <c r="B55" s="1" t="s">
        <v>167</v>
      </c>
      <c r="C55" s="1">
        <v>0.274198</v>
      </c>
      <c r="D55" s="1">
        <v>10</v>
      </c>
      <c r="E55" s="1">
        <v>5.7840000000000001E-3</v>
      </c>
      <c r="F55" s="1">
        <v>10</v>
      </c>
      <c r="G55" s="1">
        <v>753</v>
      </c>
      <c r="H55" s="1">
        <v>60</v>
      </c>
      <c r="I55" s="1">
        <v>1.0566000000000001E-2</v>
      </c>
      <c r="J55" s="1">
        <v>8.8000000000000003E-4</v>
      </c>
      <c r="K55" s="1">
        <v>2</v>
      </c>
      <c r="L55" s="1">
        <v>21.364999999999998</v>
      </c>
      <c r="M55" s="1" t="s">
        <v>227</v>
      </c>
    </row>
    <row r="56" spans="1:13" x14ac:dyDescent="0.25">
      <c r="A56" s="1" t="s">
        <v>169</v>
      </c>
      <c r="B56" s="1" t="s">
        <v>170</v>
      </c>
      <c r="C56" s="1">
        <v>0.43304799999999999</v>
      </c>
      <c r="D56" s="1">
        <v>52</v>
      </c>
      <c r="E56" s="1">
        <v>3.0075000000000001E-2</v>
      </c>
      <c r="F56" s="1">
        <v>52</v>
      </c>
      <c r="G56" s="1">
        <v>2495</v>
      </c>
      <c r="H56" s="1">
        <v>192</v>
      </c>
      <c r="I56" s="1">
        <v>1.0799E-2</v>
      </c>
      <c r="J56" s="1">
        <v>1.0480000000000001E-3</v>
      </c>
      <c r="K56" s="1">
        <v>2</v>
      </c>
      <c r="L56" s="1">
        <v>36.752000000000002</v>
      </c>
      <c r="M56" s="1" t="s">
        <v>229</v>
      </c>
    </row>
    <row r="57" spans="1:13" x14ac:dyDescent="0.25">
      <c r="A57" s="1" t="s">
        <v>172</v>
      </c>
      <c r="B57" s="3" t="s">
        <v>173</v>
      </c>
      <c r="C57" s="1">
        <v>0.28775499999999998</v>
      </c>
      <c r="D57" s="1">
        <v>29</v>
      </c>
      <c r="E57" s="1">
        <v>1.6773E-2</v>
      </c>
      <c r="F57" s="4">
        <v>29</v>
      </c>
      <c r="G57" s="4">
        <v>1372</v>
      </c>
      <c r="H57" s="4">
        <v>71</v>
      </c>
      <c r="I57" s="4">
        <v>2.2939000000000001E-2</v>
      </c>
      <c r="J57" s="4">
        <v>7.5989999999999999E-3</v>
      </c>
      <c r="K57" s="4">
        <v>2</v>
      </c>
      <c r="L57" s="4">
        <v>39.749000000000002</v>
      </c>
      <c r="M57" s="4" t="s">
        <v>227</v>
      </c>
    </row>
    <row r="58" spans="1:13" x14ac:dyDescent="0.25">
      <c r="A58" s="1" t="s">
        <v>175</v>
      </c>
      <c r="B58" s="1" t="s">
        <v>176</v>
      </c>
      <c r="C58" s="1">
        <v>6.2728000000000006E-2</v>
      </c>
      <c r="D58" s="1">
        <v>3</v>
      </c>
      <c r="E58" s="1">
        <v>1.735E-3</v>
      </c>
      <c r="F58" s="1">
        <v>3</v>
      </c>
      <c r="G58" s="1">
        <v>187</v>
      </c>
      <c r="H58" s="1">
        <v>11</v>
      </c>
      <c r="I58" s="1">
        <v>5.1800000000000001E-4</v>
      </c>
      <c r="J58" s="1">
        <v>1.2999999999999999E-4</v>
      </c>
      <c r="K58" s="1">
        <v>2</v>
      </c>
      <c r="L58" s="1">
        <v>14.868</v>
      </c>
      <c r="M58" s="1" t="s">
        <v>228</v>
      </c>
    </row>
    <row r="59" spans="1:13" x14ac:dyDescent="0.25">
      <c r="A59" s="1" t="s">
        <v>178</v>
      </c>
      <c r="B59" s="1" t="s">
        <v>177</v>
      </c>
      <c r="C59" s="1">
        <v>3.0509000000000001E-2</v>
      </c>
      <c r="D59" s="1">
        <v>1</v>
      </c>
      <c r="E59" s="1">
        <v>5.7799999999999995E-4</v>
      </c>
      <c r="F59" s="1">
        <v>1</v>
      </c>
      <c r="G59" s="1">
        <v>63</v>
      </c>
      <c r="H59" s="1">
        <v>3</v>
      </c>
      <c r="I59" s="1">
        <v>2.92E-4</v>
      </c>
      <c r="J59" s="1">
        <v>0</v>
      </c>
      <c r="K59" s="1">
        <v>2</v>
      </c>
      <c r="L59" s="1">
        <v>18.629000000000001</v>
      </c>
      <c r="M59" s="1" t="s">
        <v>228</v>
      </c>
    </row>
    <row r="60" spans="1:13" x14ac:dyDescent="0.25">
      <c r="A60" s="1" t="s">
        <v>180</v>
      </c>
      <c r="B60" s="1" t="s">
        <v>179</v>
      </c>
      <c r="C60" s="1">
        <v>7.9416E-2</v>
      </c>
      <c r="D60" s="1">
        <v>2</v>
      </c>
      <c r="E60" s="1">
        <v>1.157E-3</v>
      </c>
      <c r="F60" s="1">
        <v>2</v>
      </c>
      <c r="G60" s="1">
        <v>8</v>
      </c>
      <c r="H60" s="1">
        <v>2</v>
      </c>
      <c r="I60" s="1">
        <v>5.5500000000000005E-4</v>
      </c>
      <c r="J60" s="1">
        <v>1.11E-4</v>
      </c>
      <c r="K60" s="1">
        <v>2</v>
      </c>
      <c r="L60" s="1">
        <v>13.829000000000001</v>
      </c>
      <c r="M60" s="1" t="s">
        <v>228</v>
      </c>
    </row>
    <row r="61" spans="1:13" x14ac:dyDescent="0.25">
      <c r="A61" s="1" t="s">
        <v>182</v>
      </c>
      <c r="B61" s="1" t="s">
        <v>183</v>
      </c>
      <c r="C61" s="1">
        <v>4.2925999999999999E-2</v>
      </c>
      <c r="D61" s="1">
        <v>2</v>
      </c>
      <c r="E61" s="1">
        <v>1.157E-3</v>
      </c>
      <c r="F61" s="1">
        <v>2</v>
      </c>
      <c r="G61" s="1">
        <v>23</v>
      </c>
      <c r="H61" s="1">
        <v>2</v>
      </c>
      <c r="I61" s="1">
        <v>1.364E-3</v>
      </c>
      <c r="J61" s="1">
        <v>1.4799999999999999E-4</v>
      </c>
      <c r="K61" s="1">
        <v>2</v>
      </c>
      <c r="L61" s="1">
        <v>17.981000000000002</v>
      </c>
      <c r="M61" s="1" t="s">
        <v>228</v>
      </c>
    </row>
    <row r="62" spans="1:13" x14ac:dyDescent="0.25">
      <c r="A62" s="1" t="s">
        <v>185</v>
      </c>
      <c r="B62" s="1" t="s">
        <v>184</v>
      </c>
      <c r="C62" s="1">
        <v>6.1432E-2</v>
      </c>
      <c r="D62" s="1">
        <v>23</v>
      </c>
      <c r="E62" s="1">
        <v>1.3302E-2</v>
      </c>
      <c r="F62" s="1">
        <v>23</v>
      </c>
      <c r="G62" s="1">
        <v>1376</v>
      </c>
      <c r="H62" s="1">
        <v>117</v>
      </c>
      <c r="I62" s="1">
        <v>1.887E-3</v>
      </c>
      <c r="J62" s="1">
        <v>2.32E-4</v>
      </c>
      <c r="K62" s="1">
        <v>2</v>
      </c>
      <c r="L62" s="1">
        <v>15.36</v>
      </c>
      <c r="M62" s="1" t="s">
        <v>227</v>
      </c>
    </row>
    <row r="63" spans="1:13" x14ac:dyDescent="0.25">
      <c r="A63" s="1" t="s">
        <v>187</v>
      </c>
      <c r="B63" s="1" t="s">
        <v>186</v>
      </c>
      <c r="C63" s="1">
        <v>0.35331099999999999</v>
      </c>
      <c r="D63" s="1">
        <v>24</v>
      </c>
      <c r="E63" s="1">
        <v>1.3880999999999999E-2</v>
      </c>
      <c r="F63" s="1">
        <v>24</v>
      </c>
      <c r="G63" s="1">
        <v>1758</v>
      </c>
      <c r="H63" s="1">
        <v>152</v>
      </c>
      <c r="I63" s="1">
        <v>1.6864000000000001E-2</v>
      </c>
      <c r="J63" s="1">
        <v>4.6560000000000004E-3</v>
      </c>
      <c r="K63" s="1">
        <v>2</v>
      </c>
      <c r="L63" s="1">
        <v>38.628</v>
      </c>
      <c r="M63" s="1" t="s">
        <v>229</v>
      </c>
    </row>
    <row r="64" spans="1:13" x14ac:dyDescent="0.25">
      <c r="A64" s="1" t="s">
        <v>190</v>
      </c>
      <c r="B64" s="1" t="s">
        <v>191</v>
      </c>
      <c r="C64" s="1">
        <v>0.218249</v>
      </c>
      <c r="D64" s="1">
        <v>36</v>
      </c>
      <c r="E64" s="1">
        <v>2.0820999999999999E-2</v>
      </c>
      <c r="F64" s="1">
        <v>36</v>
      </c>
      <c r="G64" s="1">
        <v>1290</v>
      </c>
      <c r="H64" s="1">
        <v>114</v>
      </c>
      <c r="I64" s="1">
        <v>1.0288E-2</v>
      </c>
      <c r="J64" s="1">
        <v>0</v>
      </c>
      <c r="K64" s="1">
        <v>2</v>
      </c>
      <c r="L64" s="1">
        <v>36.902999999999999</v>
      </c>
      <c r="M64" s="1" t="s">
        <v>227</v>
      </c>
    </row>
    <row r="65" spans="1:13" x14ac:dyDescent="0.25">
      <c r="A65" s="1" t="s">
        <v>193</v>
      </c>
      <c r="B65" s="1" t="s">
        <v>194</v>
      </c>
      <c r="C65" s="1">
        <v>0.24592700000000001</v>
      </c>
      <c r="D65" s="1">
        <v>26</v>
      </c>
      <c r="E65" s="1">
        <v>1.5037999999999999E-2</v>
      </c>
      <c r="F65" s="1">
        <v>26</v>
      </c>
      <c r="G65" s="1">
        <v>1404</v>
      </c>
      <c r="H65" s="1">
        <v>96</v>
      </c>
      <c r="I65" s="1">
        <v>1.6961E-2</v>
      </c>
      <c r="J65" s="1">
        <v>7.9609999999999993E-3</v>
      </c>
      <c r="K65" s="1">
        <v>2</v>
      </c>
      <c r="L65" s="1">
        <v>40.694000000000003</v>
      </c>
      <c r="M65" s="1" t="s">
        <v>227</v>
      </c>
    </row>
    <row r="66" spans="1:13" x14ac:dyDescent="0.25">
      <c r="A66" s="1" t="s">
        <v>196</v>
      </c>
      <c r="B66" s="1" t="s">
        <v>197</v>
      </c>
      <c r="C66" s="1">
        <v>0.17644899999999999</v>
      </c>
      <c r="D66" s="1">
        <v>15</v>
      </c>
      <c r="E66" s="1">
        <v>8.6759999999999997E-3</v>
      </c>
      <c r="F66" s="1">
        <v>15</v>
      </c>
      <c r="G66" s="1">
        <v>384</v>
      </c>
      <c r="H66" s="1">
        <v>36</v>
      </c>
      <c r="I66" s="1">
        <v>2.5179999999999998E-3</v>
      </c>
      <c r="J66" s="1">
        <v>5.2099999999999998E-4</v>
      </c>
      <c r="K66" s="1">
        <v>2</v>
      </c>
      <c r="L66" s="1">
        <v>18.167999999999999</v>
      </c>
      <c r="M66" s="1" t="s">
        <v>227</v>
      </c>
    </row>
    <row r="67" spans="1:13" x14ac:dyDescent="0.25">
      <c r="A67" s="1" t="s">
        <v>200</v>
      </c>
      <c r="B67" s="1" t="s">
        <v>199</v>
      </c>
      <c r="C67" s="1">
        <v>0.11831</v>
      </c>
      <c r="D67" s="1">
        <v>2</v>
      </c>
      <c r="E67" s="1">
        <v>1.157E-3</v>
      </c>
      <c r="F67" s="1">
        <v>2</v>
      </c>
      <c r="G67" s="1">
        <v>749</v>
      </c>
      <c r="H67" s="1">
        <v>33</v>
      </c>
      <c r="I67" s="1">
        <v>6.0999999999999997E-4</v>
      </c>
      <c r="J67" s="1">
        <v>1.35E-4</v>
      </c>
      <c r="K67" s="1">
        <v>2</v>
      </c>
      <c r="L67" s="1">
        <v>11.273</v>
      </c>
      <c r="M67" s="1" t="s">
        <v>228</v>
      </c>
    </row>
    <row r="68" spans="1:13" x14ac:dyDescent="0.25">
      <c r="A68" s="1" t="s">
        <v>202</v>
      </c>
      <c r="B68" s="1" t="s">
        <v>201</v>
      </c>
      <c r="C68" s="1">
        <v>0.19461400000000001</v>
      </c>
      <c r="D68" s="1">
        <v>3</v>
      </c>
      <c r="E68" s="1">
        <v>1.735E-3</v>
      </c>
      <c r="F68" s="1">
        <v>3</v>
      </c>
      <c r="G68" s="1">
        <v>1437</v>
      </c>
      <c r="H68" s="1">
        <v>48</v>
      </c>
      <c r="I68" s="1">
        <v>3.7300000000000001E-4</v>
      </c>
      <c r="J68" s="1">
        <v>1.94E-4</v>
      </c>
      <c r="K68" s="1">
        <v>2</v>
      </c>
      <c r="L68" s="1">
        <v>4.8339999999999996</v>
      </c>
      <c r="M68" s="1" t="s">
        <v>227</v>
      </c>
    </row>
    <row r="69" spans="1:13" x14ac:dyDescent="0.25">
      <c r="A69" s="1" t="s">
        <v>204</v>
      </c>
      <c r="B69" s="1" t="s">
        <v>203</v>
      </c>
      <c r="C69" s="1">
        <v>0.30954300000000001</v>
      </c>
      <c r="D69" s="1">
        <v>1</v>
      </c>
      <c r="E69" s="1">
        <v>5.7799999999999995E-4</v>
      </c>
      <c r="F69" s="1">
        <v>1</v>
      </c>
      <c r="G69" s="1">
        <v>206</v>
      </c>
      <c r="H69" s="1">
        <v>8</v>
      </c>
      <c r="I69" s="1">
        <v>6.4800000000000003E-4</v>
      </c>
      <c r="J69" s="1">
        <v>1.3899999999999999E-4</v>
      </c>
      <c r="K69" s="1">
        <v>2</v>
      </c>
      <c r="L69" s="1">
        <v>11.932</v>
      </c>
      <c r="M69" s="1" t="s">
        <v>228</v>
      </c>
    </row>
    <row r="70" spans="1:13" x14ac:dyDescent="0.25">
      <c r="A70" s="1" t="s">
        <v>205</v>
      </c>
      <c r="B70" s="1" t="s">
        <v>206</v>
      </c>
      <c r="C70" s="1">
        <v>0.15006</v>
      </c>
      <c r="D70" s="1">
        <v>4</v>
      </c>
      <c r="E70" s="1">
        <v>2.313E-3</v>
      </c>
      <c r="F70" s="1">
        <v>4</v>
      </c>
      <c r="G70" s="1">
        <v>2666</v>
      </c>
      <c r="H70" s="1">
        <v>93</v>
      </c>
      <c r="I70" s="1">
        <v>6.4099999999999997E-4</v>
      </c>
      <c r="J70" s="1">
        <v>3.4999999999999997E-5</v>
      </c>
      <c r="K70" s="1">
        <v>2</v>
      </c>
      <c r="L70" s="1">
        <v>6.3390000000000004</v>
      </c>
      <c r="M70" s="1" t="s">
        <v>227</v>
      </c>
    </row>
    <row r="71" spans="1:13" x14ac:dyDescent="0.25">
      <c r="A71" s="1" t="s">
        <v>207</v>
      </c>
      <c r="B71" s="1" t="s">
        <v>208</v>
      </c>
      <c r="C71" s="1">
        <v>0.100923</v>
      </c>
      <c r="D71" s="1">
        <v>1</v>
      </c>
      <c r="E71" s="1">
        <v>5.7799999999999995E-4</v>
      </c>
      <c r="F71" s="1">
        <v>1</v>
      </c>
      <c r="G71" s="1">
        <v>478</v>
      </c>
      <c r="H71" s="1">
        <v>18</v>
      </c>
      <c r="I71" s="1">
        <v>2.32E-4</v>
      </c>
      <c r="J71" s="1">
        <v>2.0699999999999999E-4</v>
      </c>
      <c r="K71" s="1">
        <v>2</v>
      </c>
      <c r="L71" s="1">
        <v>12.541</v>
      </c>
      <c r="M71" s="1" t="s">
        <v>228</v>
      </c>
    </row>
    <row r="72" spans="1:13" x14ac:dyDescent="0.25">
      <c r="A72" s="1" t="s">
        <v>209</v>
      </c>
      <c r="B72" s="1" t="s">
        <v>13</v>
      </c>
      <c r="C72" s="1">
        <v>0.10910300000000001</v>
      </c>
      <c r="D72" s="1">
        <v>1</v>
      </c>
      <c r="E72" s="1">
        <v>5.7799999999999995E-4</v>
      </c>
      <c r="F72" s="1">
        <v>1</v>
      </c>
      <c r="G72" s="1">
        <v>84</v>
      </c>
      <c r="H72" s="1">
        <v>5</v>
      </c>
      <c r="I72" s="1">
        <v>2.7700000000000001E-4</v>
      </c>
      <c r="J72" s="1">
        <v>1.7699999999999999E-4</v>
      </c>
      <c r="K72" s="1">
        <v>2</v>
      </c>
      <c r="L72" s="1">
        <v>12.141</v>
      </c>
      <c r="M72" s="1" t="s">
        <v>228</v>
      </c>
    </row>
    <row r="73" spans="1:13" x14ac:dyDescent="0.25">
      <c r="A73" s="1" t="s">
        <v>210</v>
      </c>
      <c r="B73" s="1" t="s">
        <v>211</v>
      </c>
      <c r="C73" s="1">
        <v>6.0840999999999999E-2</v>
      </c>
      <c r="D73" s="1">
        <v>2</v>
      </c>
      <c r="E73" s="1">
        <v>1.157E-3</v>
      </c>
      <c r="F73" s="1">
        <v>2</v>
      </c>
      <c r="G73" s="1">
        <v>122</v>
      </c>
      <c r="H73" s="1">
        <v>7</v>
      </c>
      <c r="I73" s="1">
        <v>6.7000000000000002E-5</v>
      </c>
      <c r="J73" s="1">
        <v>0</v>
      </c>
      <c r="K73" s="1">
        <v>2</v>
      </c>
      <c r="L73" s="1">
        <v>16.146999999999998</v>
      </c>
      <c r="M73" s="1" t="s">
        <v>228</v>
      </c>
    </row>
    <row r="74" spans="1:13" x14ac:dyDescent="0.25">
      <c r="A74" s="1" t="s">
        <v>212</v>
      </c>
      <c r="B74" s="1" t="s">
        <v>213</v>
      </c>
      <c r="C74" s="1">
        <v>9.1200000000000003E-2</v>
      </c>
      <c r="D74" s="1">
        <v>2</v>
      </c>
      <c r="E74" s="1">
        <v>1.157E-3</v>
      </c>
      <c r="F74" s="1">
        <v>2</v>
      </c>
      <c r="G74" s="1">
        <v>61</v>
      </c>
      <c r="H74" s="1">
        <v>8</v>
      </c>
      <c r="I74" s="1">
        <v>1.65E-4</v>
      </c>
      <c r="J74" s="1">
        <v>1.47E-4</v>
      </c>
      <c r="K74" s="1">
        <v>2</v>
      </c>
      <c r="L74" s="1">
        <v>13.362</v>
      </c>
      <c r="M74" s="1" t="s">
        <v>228</v>
      </c>
    </row>
    <row r="75" spans="1:13" x14ac:dyDescent="0.25">
      <c r="A75" s="1" t="s">
        <v>159</v>
      </c>
      <c r="B75" s="1" t="s">
        <v>230</v>
      </c>
      <c r="C75" s="1"/>
      <c r="D75" s="1">
        <v>35</v>
      </c>
      <c r="E75" s="1"/>
      <c r="F75" s="1">
        <v>35</v>
      </c>
      <c r="G75" s="1">
        <v>2144</v>
      </c>
      <c r="H75" s="1">
        <v>91</v>
      </c>
      <c r="I75" s="1"/>
      <c r="J75" s="1">
        <v>833363.01650000003</v>
      </c>
      <c r="K75" s="1">
        <v>9661948.1750000007</v>
      </c>
      <c r="L75" s="1">
        <v>0</v>
      </c>
      <c r="M75" s="1" t="s">
        <v>227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28"/>
  <sheetViews>
    <sheetView workbookViewId="0">
      <selection activeCell="C7" sqref="C7"/>
    </sheetView>
  </sheetViews>
  <sheetFormatPr baseColWidth="10" defaultColWidth="9.140625" defaultRowHeight="15" x14ac:dyDescent="0.25"/>
  <cols>
    <col min="1" max="1" width="7.28515625" customWidth="1"/>
    <col min="2" max="2" width="12" customWidth="1"/>
    <col min="3" max="3" width="13.7109375" bestFit="1" customWidth="1"/>
    <col min="4" max="4" width="5.28515625" bestFit="1" customWidth="1"/>
    <col min="5" max="5" width="11.85546875" bestFit="1" customWidth="1"/>
  </cols>
  <sheetData>
    <row r="3" spans="1:5" x14ac:dyDescent="0.25">
      <c r="A3" s="5" t="s">
        <v>1689</v>
      </c>
      <c r="B3" s="5" t="s">
        <v>1688</v>
      </c>
    </row>
    <row r="4" spans="1:5" x14ac:dyDescent="0.25">
      <c r="A4" s="5" t="s">
        <v>1677</v>
      </c>
      <c r="B4" t="s">
        <v>1676</v>
      </c>
      <c r="C4" t="s">
        <v>1675</v>
      </c>
      <c r="D4" t="s">
        <v>1</v>
      </c>
      <c r="E4" t="s">
        <v>1687</v>
      </c>
    </row>
    <row r="5" spans="1:5" x14ac:dyDescent="0.25">
      <c r="A5" s="6" t="s">
        <v>1678</v>
      </c>
      <c r="B5">
        <v>3</v>
      </c>
      <c r="C5">
        <v>7</v>
      </c>
      <c r="D5">
        <v>1</v>
      </c>
      <c r="E5">
        <v>11</v>
      </c>
    </row>
    <row r="6" spans="1:5" x14ac:dyDescent="0.25">
      <c r="A6" s="6" t="s">
        <v>1679</v>
      </c>
      <c r="B6">
        <v>2</v>
      </c>
      <c r="C6">
        <v>3</v>
      </c>
      <c r="D6">
        <v>1</v>
      </c>
      <c r="E6">
        <v>6</v>
      </c>
    </row>
    <row r="7" spans="1:5" x14ac:dyDescent="0.25">
      <c r="A7" s="6" t="s">
        <v>1680</v>
      </c>
      <c r="B7">
        <v>3</v>
      </c>
      <c r="C7">
        <v>5</v>
      </c>
      <c r="D7">
        <v>1</v>
      </c>
      <c r="E7">
        <v>9</v>
      </c>
    </row>
    <row r="8" spans="1:5" x14ac:dyDescent="0.25">
      <c r="A8" s="6" t="s">
        <v>1681</v>
      </c>
      <c r="C8">
        <v>1</v>
      </c>
      <c r="D8">
        <v>1</v>
      </c>
      <c r="E8">
        <v>2</v>
      </c>
    </row>
    <row r="9" spans="1:5" x14ac:dyDescent="0.25">
      <c r="A9" s="6" t="s">
        <v>1682</v>
      </c>
      <c r="C9">
        <v>1</v>
      </c>
      <c r="D9">
        <v>1</v>
      </c>
      <c r="E9">
        <v>2</v>
      </c>
    </row>
    <row r="10" spans="1:5" x14ac:dyDescent="0.25">
      <c r="A10" s="6" t="s">
        <v>1683</v>
      </c>
      <c r="B10">
        <v>3</v>
      </c>
      <c r="C10">
        <v>7</v>
      </c>
      <c r="D10">
        <v>1</v>
      </c>
      <c r="E10">
        <v>11</v>
      </c>
    </row>
    <row r="11" spans="1:5" x14ac:dyDescent="0.25">
      <c r="A11" s="6" t="s">
        <v>1684</v>
      </c>
      <c r="B11">
        <v>1</v>
      </c>
      <c r="C11">
        <v>3</v>
      </c>
      <c r="D11">
        <v>1</v>
      </c>
      <c r="E11">
        <v>5</v>
      </c>
    </row>
    <row r="12" spans="1:5" x14ac:dyDescent="0.25">
      <c r="A12" s="6" t="s">
        <v>1685</v>
      </c>
      <c r="C12">
        <v>1</v>
      </c>
      <c r="D12">
        <v>1</v>
      </c>
      <c r="E12">
        <v>2</v>
      </c>
    </row>
    <row r="13" spans="1:5" x14ac:dyDescent="0.25">
      <c r="A13" s="6" t="s">
        <v>1686</v>
      </c>
      <c r="C13">
        <v>1</v>
      </c>
      <c r="E13">
        <v>1</v>
      </c>
    </row>
    <row r="14" spans="1:5" x14ac:dyDescent="0.25">
      <c r="A14" s="6" t="s">
        <v>1687</v>
      </c>
      <c r="B14">
        <v>12</v>
      </c>
      <c r="C14">
        <v>29</v>
      </c>
      <c r="D14">
        <v>8</v>
      </c>
      <c r="E14">
        <v>49</v>
      </c>
    </row>
    <row r="18" spans="1:4" x14ac:dyDescent="0.25">
      <c r="A18" s="7" t="s">
        <v>1690</v>
      </c>
      <c r="B18" s="7" t="s">
        <v>1691</v>
      </c>
      <c r="C18" s="7" t="s">
        <v>1675</v>
      </c>
      <c r="D18" s="7" t="s">
        <v>1687</v>
      </c>
    </row>
    <row r="19" spans="1:4" x14ac:dyDescent="0.25">
      <c r="A19" s="6" t="s">
        <v>1678</v>
      </c>
      <c r="B19">
        <v>3</v>
      </c>
      <c r="C19">
        <v>7</v>
      </c>
      <c r="D19">
        <v>11</v>
      </c>
    </row>
    <row r="20" spans="1:4" x14ac:dyDescent="0.25">
      <c r="A20" s="6" t="s">
        <v>1679</v>
      </c>
      <c r="B20">
        <v>2</v>
      </c>
      <c r="C20">
        <v>3</v>
      </c>
      <c r="D20">
        <v>6</v>
      </c>
    </row>
    <row r="21" spans="1:4" x14ac:dyDescent="0.25">
      <c r="A21" s="6" t="s">
        <v>1680</v>
      </c>
      <c r="B21">
        <v>3</v>
      </c>
      <c r="C21">
        <v>7</v>
      </c>
      <c r="D21">
        <v>11</v>
      </c>
    </row>
    <row r="22" spans="1:4" x14ac:dyDescent="0.25">
      <c r="A22" s="6" t="s">
        <v>1681</v>
      </c>
      <c r="C22">
        <v>1</v>
      </c>
      <c r="D22">
        <v>2</v>
      </c>
    </row>
    <row r="23" spans="1:4" x14ac:dyDescent="0.25">
      <c r="A23" s="6" t="s">
        <v>1682</v>
      </c>
      <c r="C23">
        <v>1</v>
      </c>
      <c r="D23">
        <v>2</v>
      </c>
    </row>
    <row r="24" spans="1:4" x14ac:dyDescent="0.25">
      <c r="A24" s="6" t="s">
        <v>1683</v>
      </c>
      <c r="B24">
        <v>3</v>
      </c>
      <c r="C24">
        <v>7</v>
      </c>
      <c r="D24">
        <v>11</v>
      </c>
    </row>
    <row r="25" spans="1:4" x14ac:dyDescent="0.25">
      <c r="A25" s="6" t="s">
        <v>1684</v>
      </c>
      <c r="B25">
        <v>1</v>
      </c>
      <c r="C25">
        <v>3</v>
      </c>
      <c r="D25">
        <v>5</v>
      </c>
    </row>
    <row r="26" spans="1:4" x14ac:dyDescent="0.25">
      <c r="A26" s="6" t="s">
        <v>1685</v>
      </c>
      <c r="C26">
        <v>1</v>
      </c>
      <c r="D26">
        <v>2</v>
      </c>
    </row>
    <row r="27" spans="1:4" x14ac:dyDescent="0.25">
      <c r="A27" s="6" t="s">
        <v>1686</v>
      </c>
      <c r="C27">
        <v>1</v>
      </c>
      <c r="D27">
        <v>1</v>
      </c>
    </row>
    <row r="28" spans="1:4" x14ac:dyDescent="0.25">
      <c r="A28" s="8" t="s">
        <v>1687</v>
      </c>
      <c r="B28" s="9">
        <v>12</v>
      </c>
      <c r="C28" s="9">
        <v>31</v>
      </c>
      <c r="D28" s="9">
        <v>51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20"/>
  <sheetViews>
    <sheetView topLeftCell="B7" workbookViewId="0">
      <selection activeCell="B9" sqref="B9:Y12"/>
    </sheetView>
  </sheetViews>
  <sheetFormatPr baseColWidth="10" defaultRowHeight="15" x14ac:dyDescent="0.25"/>
  <cols>
    <col min="2" max="2" width="6.85546875" customWidth="1"/>
    <col min="3" max="3" width="13.28515625" customWidth="1"/>
    <col min="4" max="4" width="14" customWidth="1"/>
    <col min="5" max="5" width="9" customWidth="1"/>
    <col min="6" max="6" width="7.85546875" customWidth="1"/>
    <col min="7" max="7" width="8.85546875" customWidth="1"/>
    <col min="9" max="9" width="6.7109375" customWidth="1"/>
    <col min="12" max="12" width="8.5703125" customWidth="1"/>
    <col min="15" max="15" width="6.7109375" customWidth="1"/>
    <col min="18" max="18" width="8.28515625" customWidth="1"/>
    <col min="21" max="21" width="7.5703125" customWidth="1"/>
    <col min="23" max="23" width="9.42578125" customWidth="1"/>
    <col min="25" max="25" width="23.5703125" customWidth="1"/>
  </cols>
  <sheetData>
    <row r="2" spans="2:25" ht="105" customHeight="1" x14ac:dyDescent="0.25">
      <c r="B2" s="83" t="s">
        <v>1</v>
      </c>
      <c r="C2" s="83" t="s">
        <v>2</v>
      </c>
      <c r="D2" s="83" t="s">
        <v>3</v>
      </c>
      <c r="E2" s="108" t="s">
        <v>1741</v>
      </c>
      <c r="F2" s="108"/>
      <c r="G2" s="108"/>
      <c r="H2" s="109" t="s">
        <v>1742</v>
      </c>
      <c r="I2" s="109"/>
      <c r="J2" s="109"/>
      <c r="K2" s="110" t="s">
        <v>1743</v>
      </c>
      <c r="L2" s="110"/>
      <c r="M2" s="110"/>
      <c r="N2" s="111" t="s">
        <v>1744</v>
      </c>
      <c r="O2" s="111"/>
      <c r="P2" s="111"/>
      <c r="Q2" s="104" t="s">
        <v>1745</v>
      </c>
      <c r="R2" s="104"/>
      <c r="S2" s="104"/>
      <c r="T2" s="104" t="s">
        <v>1746</v>
      </c>
      <c r="U2" s="104"/>
      <c r="V2" s="104"/>
      <c r="W2" s="84" t="s">
        <v>4</v>
      </c>
      <c r="X2" s="81" t="s">
        <v>1692</v>
      </c>
      <c r="Y2" s="82" t="s">
        <v>1670</v>
      </c>
    </row>
    <row r="3" spans="2:25" ht="31.5" customHeight="1" x14ac:dyDescent="0.25">
      <c r="B3" s="83"/>
      <c r="C3" s="83"/>
      <c r="D3" s="83"/>
      <c r="E3" s="112">
        <v>0.3</v>
      </c>
      <c r="F3" s="112"/>
      <c r="G3" s="112"/>
      <c r="H3" s="113">
        <v>0.3</v>
      </c>
      <c r="I3" s="113"/>
      <c r="J3" s="113"/>
      <c r="K3" s="114">
        <v>0.15</v>
      </c>
      <c r="L3" s="114"/>
      <c r="M3" s="114"/>
      <c r="N3" s="115">
        <v>0.15</v>
      </c>
      <c r="O3" s="115"/>
      <c r="P3" s="115"/>
      <c r="Q3" s="105">
        <v>0.08</v>
      </c>
      <c r="R3" s="105"/>
      <c r="S3" s="105"/>
      <c r="T3" s="105">
        <v>0.02</v>
      </c>
      <c r="U3" s="105"/>
      <c r="V3" s="105"/>
      <c r="W3" s="84"/>
      <c r="X3" s="81"/>
      <c r="Y3" s="82"/>
    </row>
    <row r="4" spans="2:25" ht="27.75" customHeight="1" x14ac:dyDescent="0.25">
      <c r="B4" s="83"/>
      <c r="C4" s="83"/>
      <c r="D4" s="83"/>
      <c r="E4" s="17" t="s">
        <v>5</v>
      </c>
      <c r="F4" s="17" t="s">
        <v>6</v>
      </c>
      <c r="G4" s="17" t="s">
        <v>7</v>
      </c>
      <c r="H4" s="18" t="s">
        <v>5</v>
      </c>
      <c r="I4" s="18" t="s">
        <v>6</v>
      </c>
      <c r="J4" s="18" t="s">
        <v>7</v>
      </c>
      <c r="K4" s="19" t="s">
        <v>5</v>
      </c>
      <c r="L4" s="20" t="s">
        <v>6</v>
      </c>
      <c r="M4" s="20" t="s">
        <v>7</v>
      </c>
      <c r="N4" s="21" t="s">
        <v>5</v>
      </c>
      <c r="O4" s="22" t="s">
        <v>6</v>
      </c>
      <c r="P4" s="22" t="s">
        <v>7</v>
      </c>
      <c r="Q4" s="23" t="s">
        <v>5</v>
      </c>
      <c r="R4" s="23" t="s">
        <v>6</v>
      </c>
      <c r="S4" s="23" t="s">
        <v>7</v>
      </c>
      <c r="T4" s="23" t="s">
        <v>5</v>
      </c>
      <c r="U4" s="23" t="s">
        <v>6</v>
      </c>
      <c r="V4" s="23" t="s">
        <v>7</v>
      </c>
      <c r="W4" s="84"/>
      <c r="X4" s="81"/>
      <c r="Y4" s="82"/>
    </row>
    <row r="5" spans="2:25" ht="395.25" x14ac:dyDescent="0.25">
      <c r="B5" s="66">
        <v>1</v>
      </c>
      <c r="C5" s="66" t="s">
        <v>12</v>
      </c>
      <c r="D5" s="77" t="s">
        <v>13</v>
      </c>
      <c r="E5" s="24">
        <v>32532</v>
      </c>
      <c r="F5" s="24" t="s">
        <v>1680</v>
      </c>
      <c r="G5" s="25">
        <v>0.3</v>
      </c>
      <c r="H5" s="26">
        <v>36</v>
      </c>
      <c r="I5" s="27" t="s">
        <v>1678</v>
      </c>
      <c r="J5" s="28">
        <v>9.9999999999999992E-2</v>
      </c>
      <c r="K5" s="29">
        <v>3136</v>
      </c>
      <c r="L5" s="30" t="s">
        <v>1680</v>
      </c>
      <c r="M5" s="31">
        <v>0.15</v>
      </c>
      <c r="N5" s="32">
        <v>143</v>
      </c>
      <c r="O5" s="33" t="s">
        <v>1680</v>
      </c>
      <c r="P5" s="34">
        <v>0.15</v>
      </c>
      <c r="Q5" s="35">
        <v>47</v>
      </c>
      <c r="R5" s="35" t="s">
        <v>1680</v>
      </c>
      <c r="S5" s="36">
        <v>0.08</v>
      </c>
      <c r="T5" s="35">
        <v>49</v>
      </c>
      <c r="U5" s="35" t="s">
        <v>1680</v>
      </c>
      <c r="V5" s="36">
        <v>0.02</v>
      </c>
      <c r="W5" s="37">
        <v>0.79999999999999993</v>
      </c>
      <c r="X5" s="73" t="s">
        <v>1676</v>
      </c>
      <c r="Y5" s="41" t="s">
        <v>1722</v>
      </c>
    </row>
    <row r="6" spans="2:25" ht="409.5" x14ac:dyDescent="0.25">
      <c r="B6" s="66">
        <v>1</v>
      </c>
      <c r="C6" s="66" t="s">
        <v>8</v>
      </c>
      <c r="D6" s="77" t="s">
        <v>9</v>
      </c>
      <c r="E6" s="24">
        <v>61315</v>
      </c>
      <c r="F6" s="24" t="s">
        <v>1680</v>
      </c>
      <c r="G6" s="25">
        <v>0.3</v>
      </c>
      <c r="H6" s="26">
        <v>31</v>
      </c>
      <c r="I6" s="27" t="s">
        <v>1678</v>
      </c>
      <c r="J6" s="28">
        <v>9.9999999999999992E-2</v>
      </c>
      <c r="K6" s="29">
        <v>6189</v>
      </c>
      <c r="L6" s="30" t="s">
        <v>1680</v>
      </c>
      <c r="M6" s="31">
        <v>0.15</v>
      </c>
      <c r="N6" s="32">
        <v>140</v>
      </c>
      <c r="O6" s="33" t="s">
        <v>1680</v>
      </c>
      <c r="P6" s="34">
        <v>0.15</v>
      </c>
      <c r="Q6" s="35">
        <v>279</v>
      </c>
      <c r="R6" s="35" t="s">
        <v>1680</v>
      </c>
      <c r="S6" s="36">
        <v>0.08</v>
      </c>
      <c r="T6" s="35">
        <v>39</v>
      </c>
      <c r="U6" s="35" t="s">
        <v>1680</v>
      </c>
      <c r="V6" s="36">
        <v>0.02</v>
      </c>
      <c r="W6" s="37">
        <v>0.79999999999999993</v>
      </c>
      <c r="X6" s="73" t="s">
        <v>1676</v>
      </c>
      <c r="Y6" s="41" t="s">
        <v>1723</v>
      </c>
    </row>
    <row r="7" spans="2:25" ht="409.5" x14ac:dyDescent="0.25">
      <c r="B7" s="66">
        <v>1</v>
      </c>
      <c r="C7" s="66" t="s">
        <v>35</v>
      </c>
      <c r="D7" s="77" t="s">
        <v>39</v>
      </c>
      <c r="E7" s="24">
        <v>14807</v>
      </c>
      <c r="F7" s="24" t="s">
        <v>1680</v>
      </c>
      <c r="G7" s="25">
        <v>0.3</v>
      </c>
      <c r="H7" s="26">
        <v>28</v>
      </c>
      <c r="I7" s="27" t="s">
        <v>1678</v>
      </c>
      <c r="J7" s="28">
        <v>9.9999999999999992E-2</v>
      </c>
      <c r="K7" s="29">
        <v>1957</v>
      </c>
      <c r="L7" s="30" t="s">
        <v>1680</v>
      </c>
      <c r="M7" s="31">
        <v>0.15</v>
      </c>
      <c r="N7" s="32">
        <v>123</v>
      </c>
      <c r="O7" s="33" t="s">
        <v>1680</v>
      </c>
      <c r="P7" s="34">
        <v>0.15</v>
      </c>
      <c r="Q7" s="35">
        <v>41</v>
      </c>
      <c r="R7" s="35" t="s">
        <v>1680</v>
      </c>
      <c r="S7" s="36">
        <v>0.08</v>
      </c>
      <c r="T7" s="35">
        <v>5</v>
      </c>
      <c r="U7" s="35" t="s">
        <v>1680</v>
      </c>
      <c r="V7" s="36">
        <v>0.02</v>
      </c>
      <c r="W7" s="37">
        <v>0.79999999999999993</v>
      </c>
      <c r="X7" s="73" t="s">
        <v>1676</v>
      </c>
      <c r="Y7" s="41" t="s">
        <v>1724</v>
      </c>
    </row>
    <row r="8" spans="2:25" ht="369.75" x14ac:dyDescent="0.25">
      <c r="B8" s="66">
        <v>2</v>
      </c>
      <c r="C8" s="66" t="s">
        <v>52</v>
      </c>
      <c r="D8" s="77" t="s">
        <v>53</v>
      </c>
      <c r="E8" s="24">
        <v>37116</v>
      </c>
      <c r="F8" s="24" t="s">
        <v>1680</v>
      </c>
      <c r="G8" s="25">
        <v>0.3</v>
      </c>
      <c r="H8" s="26">
        <v>80</v>
      </c>
      <c r="I8" s="27" t="s">
        <v>1679</v>
      </c>
      <c r="J8" s="28">
        <v>0.19999999999999998</v>
      </c>
      <c r="K8" s="29">
        <v>4989</v>
      </c>
      <c r="L8" s="30" t="s">
        <v>1680</v>
      </c>
      <c r="M8" s="31">
        <v>0.15</v>
      </c>
      <c r="N8" s="32">
        <v>343</v>
      </c>
      <c r="O8" s="33" t="s">
        <v>1680</v>
      </c>
      <c r="P8" s="34">
        <v>0.15</v>
      </c>
      <c r="Q8" s="35">
        <v>155</v>
      </c>
      <c r="R8" s="35" t="s">
        <v>1680</v>
      </c>
      <c r="S8" s="36">
        <v>0.08</v>
      </c>
      <c r="T8" s="35">
        <v>13</v>
      </c>
      <c r="U8" s="35" t="s">
        <v>1680</v>
      </c>
      <c r="V8" s="36">
        <v>0.02</v>
      </c>
      <c r="W8" s="37">
        <v>0.9</v>
      </c>
      <c r="X8" s="73" t="s">
        <v>1676</v>
      </c>
      <c r="Y8" s="41" t="s">
        <v>1725</v>
      </c>
    </row>
    <row r="9" spans="2:25" ht="374.25" customHeight="1" x14ac:dyDescent="0.25">
      <c r="B9" s="66">
        <v>2</v>
      </c>
      <c r="C9" s="66" t="s">
        <v>56</v>
      </c>
      <c r="D9" s="77" t="s">
        <v>56</v>
      </c>
      <c r="E9" s="24">
        <v>25551</v>
      </c>
      <c r="F9" s="24" t="s">
        <v>1680</v>
      </c>
      <c r="G9" s="25">
        <v>0.3</v>
      </c>
      <c r="H9" s="26">
        <v>77</v>
      </c>
      <c r="I9" s="27" t="s">
        <v>1679</v>
      </c>
      <c r="J9" s="28">
        <v>0.19999999999999998</v>
      </c>
      <c r="K9" s="29">
        <v>4123</v>
      </c>
      <c r="L9" s="30" t="s">
        <v>1680</v>
      </c>
      <c r="M9" s="31">
        <v>0.15</v>
      </c>
      <c r="N9" s="32">
        <v>216</v>
      </c>
      <c r="O9" s="33" t="s">
        <v>1680</v>
      </c>
      <c r="P9" s="34">
        <v>0.15</v>
      </c>
      <c r="Q9" s="35">
        <v>37</v>
      </c>
      <c r="R9" s="35" t="s">
        <v>1680</v>
      </c>
      <c r="S9" s="36">
        <v>0.08</v>
      </c>
      <c r="T9" s="35">
        <v>8</v>
      </c>
      <c r="U9" s="35" t="s">
        <v>1680</v>
      </c>
      <c r="V9" s="36">
        <v>0.02</v>
      </c>
      <c r="W9" s="37">
        <v>0.9</v>
      </c>
      <c r="X9" s="73" t="s">
        <v>1676</v>
      </c>
      <c r="Y9" s="41" t="s">
        <v>1726</v>
      </c>
    </row>
    <row r="10" spans="2:25" ht="385.5" customHeight="1" x14ac:dyDescent="0.25">
      <c r="B10" s="66">
        <v>3</v>
      </c>
      <c r="C10" s="66" t="s">
        <v>68</v>
      </c>
      <c r="D10" s="77" t="s">
        <v>69</v>
      </c>
      <c r="E10" s="24">
        <v>36454</v>
      </c>
      <c r="F10" s="24" t="s">
        <v>1680</v>
      </c>
      <c r="G10" s="25">
        <v>0.3</v>
      </c>
      <c r="H10" s="26">
        <v>41</v>
      </c>
      <c r="I10" s="27" t="s">
        <v>1678</v>
      </c>
      <c r="J10" s="28">
        <v>9.9999999999999992E-2</v>
      </c>
      <c r="K10" s="29">
        <v>3850</v>
      </c>
      <c r="L10" s="30" t="s">
        <v>1680</v>
      </c>
      <c r="M10" s="31">
        <v>0.15</v>
      </c>
      <c r="N10" s="32">
        <v>94</v>
      </c>
      <c r="O10" s="33" t="s">
        <v>1680</v>
      </c>
      <c r="P10" s="34">
        <v>0.15</v>
      </c>
      <c r="Q10" s="35">
        <v>351</v>
      </c>
      <c r="R10" s="35" t="s">
        <v>1680</v>
      </c>
      <c r="S10" s="36">
        <v>0.08</v>
      </c>
      <c r="T10" s="35">
        <v>3</v>
      </c>
      <c r="U10" s="35" t="s">
        <v>1680</v>
      </c>
      <c r="V10" s="36">
        <v>0.02</v>
      </c>
      <c r="W10" s="37">
        <v>0.79999999999999993</v>
      </c>
      <c r="X10" s="73" t="s">
        <v>1676</v>
      </c>
      <c r="Y10" s="41" t="s">
        <v>1727</v>
      </c>
    </row>
    <row r="11" spans="2:25" ht="382.5" x14ac:dyDescent="0.25">
      <c r="B11" s="66">
        <v>3</v>
      </c>
      <c r="C11" s="66" t="s">
        <v>72</v>
      </c>
      <c r="D11" s="77" t="s">
        <v>256</v>
      </c>
      <c r="E11" s="24">
        <v>42716</v>
      </c>
      <c r="F11" s="24" t="s">
        <v>1680</v>
      </c>
      <c r="G11" s="25">
        <v>0.3</v>
      </c>
      <c r="H11" s="26">
        <v>65</v>
      </c>
      <c r="I11" s="27" t="s">
        <v>1679</v>
      </c>
      <c r="J11" s="28">
        <v>0.19999999999999998</v>
      </c>
      <c r="K11" s="29">
        <v>6782</v>
      </c>
      <c r="L11" s="30" t="s">
        <v>1680</v>
      </c>
      <c r="M11" s="31">
        <v>0.15</v>
      </c>
      <c r="N11" s="32">
        <v>350</v>
      </c>
      <c r="O11" s="33" t="s">
        <v>1680</v>
      </c>
      <c r="P11" s="34">
        <v>0.15</v>
      </c>
      <c r="Q11" s="35">
        <v>301</v>
      </c>
      <c r="R11" s="35" t="s">
        <v>1680</v>
      </c>
      <c r="S11" s="36">
        <v>0.08</v>
      </c>
      <c r="T11" s="35">
        <v>30</v>
      </c>
      <c r="U11" s="35" t="s">
        <v>1680</v>
      </c>
      <c r="V11" s="36">
        <v>0.02</v>
      </c>
      <c r="W11" s="37">
        <v>0.9</v>
      </c>
      <c r="X11" s="73" t="s">
        <v>1676</v>
      </c>
      <c r="Y11" s="41" t="s">
        <v>1728</v>
      </c>
    </row>
    <row r="12" spans="2:25" ht="393" customHeight="1" x14ac:dyDescent="0.25">
      <c r="B12" s="66">
        <v>3</v>
      </c>
      <c r="C12" s="66" t="s">
        <v>76</v>
      </c>
      <c r="D12" s="77" t="s">
        <v>76</v>
      </c>
      <c r="E12" s="24">
        <v>23068</v>
      </c>
      <c r="F12" s="24" t="s">
        <v>1680</v>
      </c>
      <c r="G12" s="25">
        <v>0.3</v>
      </c>
      <c r="H12" s="26">
        <v>126</v>
      </c>
      <c r="I12" s="27" t="s">
        <v>1680</v>
      </c>
      <c r="J12" s="28">
        <v>0.3</v>
      </c>
      <c r="K12" s="29">
        <v>6163</v>
      </c>
      <c r="L12" s="30" t="s">
        <v>1680</v>
      </c>
      <c r="M12" s="31">
        <v>0.15</v>
      </c>
      <c r="N12" s="32">
        <v>351</v>
      </c>
      <c r="O12" s="33" t="s">
        <v>1680</v>
      </c>
      <c r="P12" s="34">
        <v>0.15</v>
      </c>
      <c r="Q12" s="35">
        <v>234</v>
      </c>
      <c r="R12" s="35" t="s">
        <v>1680</v>
      </c>
      <c r="S12" s="36">
        <v>0.08</v>
      </c>
      <c r="T12" s="35">
        <v>39</v>
      </c>
      <c r="U12" s="35" t="s">
        <v>1680</v>
      </c>
      <c r="V12" s="36">
        <v>0.02</v>
      </c>
      <c r="W12" s="37">
        <v>1</v>
      </c>
      <c r="X12" s="73" t="s">
        <v>1676</v>
      </c>
      <c r="Y12" s="41" t="s">
        <v>1729</v>
      </c>
    </row>
    <row r="13" spans="2:25" ht="408" x14ac:dyDescent="0.25">
      <c r="B13" s="66">
        <v>4</v>
      </c>
      <c r="C13" s="66" t="s">
        <v>107</v>
      </c>
      <c r="D13" s="77" t="s">
        <v>107</v>
      </c>
      <c r="E13" s="24">
        <v>43679</v>
      </c>
      <c r="F13" s="24" t="s">
        <v>1680</v>
      </c>
      <c r="G13" s="25">
        <v>0.3</v>
      </c>
      <c r="H13" s="26">
        <v>10</v>
      </c>
      <c r="I13" s="27" t="s">
        <v>1678</v>
      </c>
      <c r="J13" s="28">
        <v>9.9999999999999992E-2</v>
      </c>
      <c r="K13" s="29">
        <v>422</v>
      </c>
      <c r="L13" s="30" t="s">
        <v>1679</v>
      </c>
      <c r="M13" s="31">
        <v>9.9999999999999992E-2</v>
      </c>
      <c r="N13" s="32">
        <v>29</v>
      </c>
      <c r="O13" s="33" t="s">
        <v>1680</v>
      </c>
      <c r="P13" s="34">
        <v>0.15</v>
      </c>
      <c r="Q13" s="35">
        <v>43</v>
      </c>
      <c r="R13" s="35" t="s">
        <v>1680</v>
      </c>
      <c r="S13" s="36">
        <v>0.08</v>
      </c>
      <c r="T13" s="35">
        <v>2</v>
      </c>
      <c r="U13" s="35" t="s">
        <v>1680</v>
      </c>
      <c r="V13" s="36">
        <v>0.02</v>
      </c>
      <c r="W13" s="37">
        <v>0.75</v>
      </c>
      <c r="X13" s="73" t="s">
        <v>1676</v>
      </c>
      <c r="Y13" s="41" t="s">
        <v>1765</v>
      </c>
    </row>
    <row r="14" spans="2:25" ht="395.25" customHeight="1" x14ac:dyDescent="0.25">
      <c r="B14" s="66">
        <v>5</v>
      </c>
      <c r="C14" s="66" t="s">
        <v>116</v>
      </c>
      <c r="D14" s="77" t="s">
        <v>117</v>
      </c>
      <c r="E14" s="24">
        <v>44583</v>
      </c>
      <c r="F14" s="24" t="s">
        <v>1680</v>
      </c>
      <c r="G14" s="25">
        <v>0.3</v>
      </c>
      <c r="H14" s="26">
        <v>59</v>
      </c>
      <c r="I14" s="27" t="s">
        <v>1679</v>
      </c>
      <c r="J14" s="28">
        <v>0.19999999999999998</v>
      </c>
      <c r="K14" s="29">
        <v>4650</v>
      </c>
      <c r="L14" s="30" t="s">
        <v>1680</v>
      </c>
      <c r="M14" s="31">
        <v>0.15</v>
      </c>
      <c r="N14" s="32">
        <v>225</v>
      </c>
      <c r="O14" s="33" t="s">
        <v>1680</v>
      </c>
      <c r="P14" s="34">
        <v>0.15</v>
      </c>
      <c r="Q14" s="35">
        <v>191</v>
      </c>
      <c r="R14" s="35" t="s">
        <v>1680</v>
      </c>
      <c r="S14" s="36">
        <v>0.08</v>
      </c>
      <c r="T14" s="35">
        <v>21</v>
      </c>
      <c r="U14" s="35" t="s">
        <v>1680</v>
      </c>
      <c r="V14" s="36">
        <v>0.02</v>
      </c>
      <c r="W14" s="37">
        <v>0.9</v>
      </c>
      <c r="X14" s="73" t="s">
        <v>1676</v>
      </c>
      <c r="Y14" s="41" t="s">
        <v>1730</v>
      </c>
    </row>
    <row r="15" spans="2:25" ht="389.25" customHeight="1" x14ac:dyDescent="0.25">
      <c r="B15" s="66">
        <v>6</v>
      </c>
      <c r="C15" s="66" t="s">
        <v>168</v>
      </c>
      <c r="D15" s="77" t="s">
        <v>168</v>
      </c>
      <c r="E15" s="24">
        <v>23754</v>
      </c>
      <c r="F15" s="24" t="s">
        <v>1680</v>
      </c>
      <c r="G15" s="25">
        <v>0.3</v>
      </c>
      <c r="H15" s="26">
        <v>43</v>
      </c>
      <c r="I15" s="27" t="s">
        <v>1678</v>
      </c>
      <c r="J15" s="28">
        <v>9.9999999999999992E-2</v>
      </c>
      <c r="K15" s="29">
        <v>1462</v>
      </c>
      <c r="L15" s="30" t="s">
        <v>1680</v>
      </c>
      <c r="M15" s="31">
        <v>0.15</v>
      </c>
      <c r="N15" s="32">
        <v>80</v>
      </c>
      <c r="O15" s="33" t="s">
        <v>1680</v>
      </c>
      <c r="P15" s="34">
        <v>0.15</v>
      </c>
      <c r="Q15" s="35">
        <v>84</v>
      </c>
      <c r="R15" s="35" t="s">
        <v>1680</v>
      </c>
      <c r="S15" s="36">
        <v>0.08</v>
      </c>
      <c r="T15" s="35">
        <v>2</v>
      </c>
      <c r="U15" s="35" t="s">
        <v>1680</v>
      </c>
      <c r="V15" s="36">
        <v>0.02</v>
      </c>
      <c r="W15" s="37">
        <v>0.79999999999999993</v>
      </c>
      <c r="X15" s="73" t="s">
        <v>1676</v>
      </c>
      <c r="Y15" s="41" t="s">
        <v>1731</v>
      </c>
    </row>
    <row r="16" spans="2:25" ht="271.5" customHeight="1" x14ac:dyDescent="0.25">
      <c r="B16" s="66">
        <v>6</v>
      </c>
      <c r="C16" s="66" t="s">
        <v>147</v>
      </c>
      <c r="D16" s="77" t="s">
        <v>153</v>
      </c>
      <c r="E16" s="24">
        <v>16999</v>
      </c>
      <c r="F16" s="24" t="s">
        <v>1680</v>
      </c>
      <c r="G16" s="25">
        <v>0.3</v>
      </c>
      <c r="H16" s="26">
        <v>49</v>
      </c>
      <c r="I16" s="27" t="s">
        <v>1679</v>
      </c>
      <c r="J16" s="28">
        <v>0.19999999999999998</v>
      </c>
      <c r="K16" s="29">
        <v>3829</v>
      </c>
      <c r="L16" s="30" t="s">
        <v>1680</v>
      </c>
      <c r="M16" s="31">
        <v>0.15</v>
      </c>
      <c r="N16" s="32">
        <v>153</v>
      </c>
      <c r="O16" s="33" t="s">
        <v>1680</v>
      </c>
      <c r="P16" s="34">
        <v>0.15</v>
      </c>
      <c r="Q16" s="35">
        <v>117</v>
      </c>
      <c r="R16" s="35" t="s">
        <v>1680</v>
      </c>
      <c r="S16" s="36">
        <v>0.08</v>
      </c>
      <c r="T16" s="35">
        <v>17</v>
      </c>
      <c r="U16" s="35" t="s">
        <v>1680</v>
      </c>
      <c r="V16" s="36">
        <v>0.02</v>
      </c>
      <c r="W16" s="37">
        <v>0.9</v>
      </c>
      <c r="X16" s="73" t="s">
        <v>1676</v>
      </c>
      <c r="Y16" s="41" t="s">
        <v>1775</v>
      </c>
    </row>
    <row r="17" spans="2:25" ht="153" customHeight="1" x14ac:dyDescent="0.25">
      <c r="B17" s="66">
        <v>6</v>
      </c>
      <c r="C17" s="66" t="s">
        <v>147</v>
      </c>
      <c r="D17" s="77" t="s">
        <v>151</v>
      </c>
      <c r="E17" s="24">
        <v>17690</v>
      </c>
      <c r="F17" s="24" t="s">
        <v>1680</v>
      </c>
      <c r="G17" s="25">
        <v>0.3</v>
      </c>
      <c r="H17" s="26">
        <v>142</v>
      </c>
      <c r="I17" s="27" t="s">
        <v>1680</v>
      </c>
      <c r="J17" s="28">
        <v>0.3</v>
      </c>
      <c r="K17" s="29">
        <v>10650</v>
      </c>
      <c r="L17" s="30" t="s">
        <v>1680</v>
      </c>
      <c r="M17" s="31">
        <v>0.15</v>
      </c>
      <c r="N17" s="32">
        <v>383</v>
      </c>
      <c r="O17" s="33" t="s">
        <v>1680</v>
      </c>
      <c r="P17" s="34">
        <v>0.15</v>
      </c>
      <c r="Q17" s="35">
        <v>378</v>
      </c>
      <c r="R17" s="35" t="s">
        <v>1680</v>
      </c>
      <c r="S17" s="36">
        <v>0.08</v>
      </c>
      <c r="T17" s="35">
        <v>44</v>
      </c>
      <c r="U17" s="35" t="s">
        <v>1680</v>
      </c>
      <c r="V17" s="36">
        <v>0.02</v>
      </c>
      <c r="W17" s="37">
        <v>1</v>
      </c>
      <c r="X17" s="73" t="s">
        <v>1676</v>
      </c>
      <c r="Y17" s="41" t="s">
        <v>1777</v>
      </c>
    </row>
    <row r="18" spans="2:25" ht="330.75" customHeight="1" x14ac:dyDescent="0.25">
      <c r="B18" s="66">
        <v>7</v>
      </c>
      <c r="C18" s="66" t="s">
        <v>184</v>
      </c>
      <c r="D18" s="77" t="s">
        <v>186</v>
      </c>
      <c r="E18" s="24">
        <v>10664</v>
      </c>
      <c r="F18" s="24" t="s">
        <v>1680</v>
      </c>
      <c r="G18" s="25">
        <v>0.3</v>
      </c>
      <c r="H18" s="26">
        <v>24</v>
      </c>
      <c r="I18" s="27" t="s">
        <v>1678</v>
      </c>
      <c r="J18" s="28">
        <v>9.9999999999999992E-2</v>
      </c>
      <c r="K18" s="29">
        <v>1499</v>
      </c>
      <c r="L18" s="30" t="s">
        <v>1680</v>
      </c>
      <c r="M18" s="31">
        <v>0.15</v>
      </c>
      <c r="N18" s="32">
        <v>138</v>
      </c>
      <c r="O18" s="33" t="s">
        <v>1680</v>
      </c>
      <c r="P18" s="34">
        <v>0.15</v>
      </c>
      <c r="Q18" s="35">
        <v>96</v>
      </c>
      <c r="R18" s="35" t="s">
        <v>1680</v>
      </c>
      <c r="S18" s="36">
        <v>0.08</v>
      </c>
      <c r="T18" s="35">
        <v>0</v>
      </c>
      <c r="U18" s="35" t="s">
        <v>1678</v>
      </c>
      <c r="V18" s="36">
        <v>6.6666666666666671E-3</v>
      </c>
      <c r="W18" s="37">
        <v>0.78666666666666663</v>
      </c>
      <c r="X18" s="73" t="s">
        <v>1676</v>
      </c>
      <c r="Y18" s="41" t="s">
        <v>1732</v>
      </c>
    </row>
    <row r="19" spans="2:25" ht="225" customHeight="1" x14ac:dyDescent="0.25">
      <c r="B19" s="66">
        <v>7</v>
      </c>
      <c r="C19" s="66" t="s">
        <v>188</v>
      </c>
      <c r="D19" s="77" t="s">
        <v>368</v>
      </c>
      <c r="E19" s="24">
        <v>4191</v>
      </c>
      <c r="F19" s="24" t="s">
        <v>1679</v>
      </c>
      <c r="G19" s="25">
        <v>0.19999999999999998</v>
      </c>
      <c r="H19" s="26">
        <v>28</v>
      </c>
      <c r="I19" s="27" t="s">
        <v>1678</v>
      </c>
      <c r="J19" s="28">
        <v>9.9999999999999992E-2</v>
      </c>
      <c r="K19" s="29">
        <v>938</v>
      </c>
      <c r="L19" s="30" t="s">
        <v>1680</v>
      </c>
      <c r="M19" s="31">
        <v>0.15</v>
      </c>
      <c r="N19" s="32">
        <v>80</v>
      </c>
      <c r="O19" s="33" t="s">
        <v>1680</v>
      </c>
      <c r="P19" s="34">
        <v>0.15</v>
      </c>
      <c r="Q19" s="35">
        <v>30</v>
      </c>
      <c r="R19" s="35" t="s">
        <v>1680</v>
      </c>
      <c r="S19" s="36">
        <v>0.08</v>
      </c>
      <c r="T19" s="35">
        <v>0</v>
      </c>
      <c r="U19" s="35" t="s">
        <v>1678</v>
      </c>
      <c r="V19" s="36">
        <v>6.6666666666666671E-3</v>
      </c>
      <c r="W19" s="37">
        <v>0.68666666666666665</v>
      </c>
      <c r="X19" s="73" t="s">
        <v>1675</v>
      </c>
      <c r="Y19" s="41" t="s">
        <v>1719</v>
      </c>
    </row>
    <row r="20" spans="2:25" ht="382.5" x14ac:dyDescent="0.25">
      <c r="B20" s="66">
        <v>8</v>
      </c>
      <c r="C20" s="66" t="s">
        <v>119</v>
      </c>
      <c r="D20" s="77" t="s">
        <v>373</v>
      </c>
      <c r="E20" s="24">
        <v>404230</v>
      </c>
      <c r="F20" s="24" t="s">
        <v>1680</v>
      </c>
      <c r="G20" s="25">
        <v>0.3</v>
      </c>
      <c r="H20" s="26">
        <v>4</v>
      </c>
      <c r="I20" s="27" t="s">
        <v>1678</v>
      </c>
      <c r="J20" s="28">
        <v>9.9999999999999992E-2</v>
      </c>
      <c r="K20" s="29">
        <v>1011</v>
      </c>
      <c r="L20" s="30" t="s">
        <v>1680</v>
      </c>
      <c r="M20" s="31">
        <v>0.15</v>
      </c>
      <c r="N20" s="32">
        <v>75</v>
      </c>
      <c r="O20" s="33" t="s">
        <v>1680</v>
      </c>
      <c r="P20" s="34">
        <v>0.15</v>
      </c>
      <c r="Q20" s="35">
        <v>153</v>
      </c>
      <c r="R20" s="35" t="s">
        <v>1680</v>
      </c>
      <c r="S20" s="36">
        <v>0.08</v>
      </c>
      <c r="T20" s="35">
        <v>30</v>
      </c>
      <c r="U20" s="35" t="s">
        <v>1680</v>
      </c>
      <c r="V20" s="36">
        <v>0.02</v>
      </c>
      <c r="W20" s="37">
        <v>0.79999999999999993</v>
      </c>
      <c r="X20" s="73" t="s">
        <v>1676</v>
      </c>
      <c r="Y20" s="41" t="s">
        <v>1733</v>
      </c>
    </row>
  </sheetData>
  <mergeCells count="12">
    <mergeCell ref="T3:V3"/>
    <mergeCell ref="E2:G2"/>
    <mergeCell ref="H2:J2"/>
    <mergeCell ref="K2:M2"/>
    <mergeCell ref="N2:P2"/>
    <mergeCell ref="Q2:S2"/>
    <mergeCell ref="T2:V2"/>
    <mergeCell ref="E3:G3"/>
    <mergeCell ref="H3:J3"/>
    <mergeCell ref="K3:M3"/>
    <mergeCell ref="N3:P3"/>
    <mergeCell ref="Q3:S3"/>
  </mergeCells>
  <conditionalFormatting sqref="X5:X20">
    <cfRule type="containsText" dxfId="2" priority="1" operator="containsText" text="UD Zonal">
      <formula>NOT(ISERROR(SEARCH("UD Zonal",X5)))</formula>
    </cfRule>
    <cfRule type="containsText" dxfId="1" priority="2" operator="containsText" text="Oficina Técnica">
      <formula>NOT(ISERROR(SEARCH("Oficina Técnica",X5)))</formula>
    </cfRule>
    <cfRule type="containsText" dxfId="0" priority="3" operator="containsText" text="&quot;Oficina Técnica&quot;">
      <formula>NOT(ISERROR(SEARCH("""Oficina Técnica""",X5)))</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30A7AC10B9887419FC4B50495C7E905" ma:contentTypeVersion="14" ma:contentTypeDescription="Crear nuevo documento." ma:contentTypeScope="" ma:versionID="19e55e83c13796dba8eb0a2a6570d8cf">
  <xsd:schema xmlns:xsd="http://www.w3.org/2001/XMLSchema" xmlns:xs="http://www.w3.org/2001/XMLSchema" xmlns:p="http://schemas.microsoft.com/office/2006/metadata/properties" xmlns:ns3="6299ffba-c5be-40a0-84a5-cc7e7a7ac787" xmlns:ns4="e61ef064-d0cf-4638-98cf-e365359742bd" targetNamespace="http://schemas.microsoft.com/office/2006/metadata/properties" ma:root="true" ma:fieldsID="a45affebeaeb16341143419146c0d7cc" ns3:_="" ns4:_="">
    <xsd:import namespace="6299ffba-c5be-40a0-84a5-cc7e7a7ac787"/>
    <xsd:import namespace="e61ef064-d0cf-4638-98cf-e365359742bd"/>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99ffba-c5be-40a0-84a5-cc7e7a7ac7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dexed="true" ma:internalName="MediaServiceLocation" ma:readOnly="true">
      <xsd:simpleType>
        <xsd:restriction base="dms:Text"/>
      </xsd:simpleType>
    </xsd:element>
    <xsd:element name="_activity" ma:index="18"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1ef064-d0cf-4638-98cf-e365359742bd" elementFormDefault="qualified">
    <xsd:import namespace="http://schemas.microsoft.com/office/2006/documentManagement/types"/>
    <xsd:import namespace="http://schemas.microsoft.com/office/infopath/2007/PartnerControls"/>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element name="SharingHintHash" ma:index="21"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299ffba-c5be-40a0-84a5-cc7e7a7ac787" xsi:nil="true"/>
  </documentManagement>
</p:properties>
</file>

<file path=customXml/itemProps1.xml><?xml version="1.0" encoding="utf-8"?>
<ds:datastoreItem xmlns:ds="http://schemas.openxmlformats.org/officeDocument/2006/customXml" ds:itemID="{A7CD7552-C413-48A7-A65B-E700DB1D3F0C}">
  <ds:schemaRefs>
    <ds:schemaRef ds:uri="http://schemas.microsoft.com/office/2006/metadata/contentType"/>
    <ds:schemaRef ds:uri="http://schemas.microsoft.com/office/2006/metadata/properties/metaAttributes"/>
    <ds:schemaRef ds:uri="http://www.w3.org/2000/xmlns/"/>
    <ds:schemaRef ds:uri="http://www.w3.org/2001/XMLSchema"/>
    <ds:schemaRef ds:uri="6299ffba-c5be-40a0-84a5-cc7e7a7ac787"/>
    <ds:schemaRef ds:uri="e61ef064-d0cf-4638-98cf-e365359742bd"/>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0150B-21E6-42D3-8A4E-9D9D4E627814}">
  <ds:schemaRefs>
    <ds:schemaRef ds:uri="http://schemas.microsoft.com/sharepoint/v3/contenttype/forms"/>
  </ds:schemaRefs>
</ds:datastoreItem>
</file>

<file path=customXml/itemProps3.xml><?xml version="1.0" encoding="utf-8"?>
<ds:datastoreItem xmlns:ds="http://schemas.openxmlformats.org/officeDocument/2006/customXml" ds:itemID="{B6512502-3DD6-4A15-A4FC-DB20EE385616}">
  <ds:schemaRefs>
    <ds:schemaRef ds:uri="http://schemas.microsoft.com/office/2006/documentManagement/types"/>
    <ds:schemaRef ds:uri="http://schemas.openxmlformats.org/package/2006/metadata/core-properties"/>
    <ds:schemaRef ds:uri="http://schemas.microsoft.com/office/2006/metadata/properties"/>
    <ds:schemaRef ds:uri="http://purl.org/dc/terms/"/>
    <ds:schemaRef ds:uri="http://purl.org/dc/elements/1.1/"/>
    <ds:schemaRef ds:uri="http://schemas.microsoft.com/office/infopath/2007/PartnerControls"/>
    <ds:schemaRef ds:uri="6299ffba-c5be-40a0-84a5-cc7e7a7ac787"/>
    <ds:schemaRef ds:uri="e61ef064-d0cf-4638-98cf-e365359742b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Criterios_Distritos</vt:lpstr>
      <vt:lpstr>Hoja1</vt:lpstr>
      <vt:lpstr>Hoja2</vt:lpstr>
      <vt:lpstr>Hoja3</vt:lpstr>
      <vt:lpstr>Hoja4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Paula Verónica Segovia Gómez</dc:creator>
  <cp:keywords/>
  <dc:description/>
  <cp:lastModifiedBy>Andrea Annabelle Miranda Reyna</cp:lastModifiedBy>
  <cp:revision/>
  <dcterms:created xsi:type="dcterms:W3CDTF">2020-12-09T13:13:48Z</dcterms:created>
  <dcterms:modified xsi:type="dcterms:W3CDTF">2023-03-06T21:28:21Z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0x010100230A7AC10B9887419FC4B50495C7E905</vt:lpwstr>
  </property>
</Properties>
</file>